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103" documentId="13_ncr:1_{0CE60A07-784B-4987-82BD-DF057025AD55}" xr6:coauthVersionLast="47" xr6:coauthVersionMax="47" xr10:uidLastSave="{0BAB3CC1-3FB3-4D7D-AC5C-FE9BF13E3C59}"/>
  <bookViews>
    <workbookView xWindow="-120" yWindow="-120" windowWidth="29040" windowHeight="15720" xr2:uid="{00000000-000D-0000-FFFF-FFFF00000000}"/>
  </bookViews>
  <sheets>
    <sheet name="Aneksi nr.1" sheetId="1" r:id="rId1"/>
  </sheets>
  <definedNames>
    <definedName name="JR_PAGE_ANCHOR_0_1">'Aneksi nr.1'!$A$1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I34" i="1"/>
  <c r="I38" i="1"/>
  <c r="K32" i="1"/>
  <c r="K31" i="1"/>
  <c r="I20" i="1"/>
  <c r="L29" i="1" l="1"/>
  <c r="L17" i="1"/>
  <c r="I30" i="1"/>
  <c r="I39" i="1"/>
  <c r="I41" i="1" s="1"/>
  <c r="I37" i="1"/>
  <c r="L18" i="1" l="1"/>
  <c r="L20" i="1" s="1"/>
  <c r="I18" i="1"/>
  <c r="O35" i="1" l="1"/>
  <c r="G39" i="1"/>
  <c r="G38" i="1"/>
  <c r="G41" i="1"/>
  <c r="K27" i="1"/>
  <c r="K24" i="1"/>
  <c r="K25" i="1"/>
  <c r="K26" i="1"/>
  <c r="K28" i="1"/>
  <c r="K29" i="1"/>
  <c r="K23" i="1"/>
  <c r="H38" i="1"/>
  <c r="H36" i="1"/>
  <c r="H35" i="1"/>
  <c r="H31" i="1"/>
  <c r="H37" i="1"/>
  <c r="H34" i="1"/>
  <c r="H33" i="1"/>
  <c r="H32" i="1"/>
  <c r="K30" i="1" l="1"/>
  <c r="O13" i="1"/>
  <c r="O12" i="1"/>
  <c r="N12" i="1"/>
  <c r="F12" i="1" l="1"/>
  <c r="L30" i="1" l="1"/>
  <c r="G18" i="1" l="1"/>
  <c r="O24" i="1"/>
  <c r="O25" i="1"/>
  <c r="O27" i="1"/>
  <c r="O28" i="1"/>
  <c r="O29" i="1"/>
  <c r="O31" i="1"/>
  <c r="O32" i="1"/>
  <c r="O36" i="1"/>
  <c r="O23" i="1"/>
  <c r="L37" i="1"/>
  <c r="O14" i="1"/>
  <c r="O15" i="1"/>
  <c r="O16" i="1"/>
  <c r="O17" i="1"/>
  <c r="M36" i="1" l="1"/>
  <c r="M35" i="1"/>
  <c r="M37" i="1"/>
  <c r="J36" i="1"/>
  <c r="J37" i="1"/>
  <c r="O37" i="1"/>
  <c r="N36" i="1"/>
  <c r="N35" i="1"/>
  <c r="N32" i="1"/>
  <c r="N33" i="1"/>
  <c r="N31" i="1"/>
  <c r="L34" i="1"/>
  <c r="L38" i="1" s="1"/>
  <c r="K36" i="1"/>
  <c r="K35" i="1"/>
  <c r="K33" i="1"/>
  <c r="M38" i="1" l="1"/>
  <c r="L39" i="1"/>
  <c r="L41" i="1" s="1"/>
  <c r="N37" i="1"/>
  <c r="M32" i="1"/>
  <c r="M31" i="1"/>
  <c r="M33" i="1"/>
  <c r="M34" i="1"/>
  <c r="M23" i="1"/>
  <c r="M39" i="1" l="1"/>
  <c r="G37" i="1"/>
  <c r="N24" i="1"/>
  <c r="N25" i="1"/>
  <c r="N26" i="1"/>
  <c r="N27" i="1"/>
  <c r="N28" i="1"/>
  <c r="N29" i="1"/>
  <c r="N23" i="1"/>
  <c r="J34" i="1" l="1"/>
  <c r="J33" i="1"/>
  <c r="J32" i="1"/>
  <c r="J31" i="1"/>
  <c r="J38" i="1"/>
  <c r="O34" i="1"/>
  <c r="N30" i="1"/>
  <c r="J35" i="1" l="1"/>
  <c r="O38" i="1"/>
  <c r="J12" i="1"/>
  <c r="H12" i="1"/>
  <c r="K39" i="1"/>
  <c r="K41" i="1" s="1"/>
  <c r="G30" i="1"/>
  <c r="N34" i="1"/>
  <c r="N38" i="1" s="1"/>
  <c r="N39" i="1" s="1"/>
  <c r="N41" i="1" s="1"/>
  <c r="G34" i="1"/>
  <c r="O41" i="1" l="1"/>
  <c r="O39" i="1"/>
  <c r="J39" i="1"/>
  <c r="M12" i="1"/>
  <c r="M16" i="1"/>
  <c r="M15" i="1"/>
  <c r="M13" i="1"/>
  <c r="M17" i="1"/>
  <c r="M14" i="1"/>
  <c r="O18" i="1"/>
  <c r="F31" i="1"/>
  <c r="F39" i="1"/>
  <c r="F33" i="1"/>
  <c r="F34" i="1"/>
  <c r="F14" i="1"/>
  <c r="F13" i="1"/>
  <c r="F15" i="1"/>
  <c r="F17" i="1"/>
  <c r="F16" i="1"/>
  <c r="J23" i="1"/>
  <c r="O30" i="1"/>
  <c r="H28" i="1"/>
  <c r="H23" i="1"/>
  <c r="H29" i="1"/>
  <c r="H30" i="1"/>
  <c r="F27" i="1"/>
  <c r="F26" i="1"/>
  <c r="H26" i="1"/>
  <c r="H27" i="1"/>
  <c r="F32" i="1"/>
  <c r="J26" i="1"/>
  <c r="M26" i="1"/>
  <c r="J24" i="1"/>
  <c r="H25" i="1"/>
  <c r="H24" i="1"/>
  <c r="M30" i="1"/>
  <c r="M29" i="1"/>
  <c r="M28" i="1"/>
  <c r="M27" i="1"/>
  <c r="M25" i="1"/>
  <c r="M24" i="1"/>
  <c r="J30" i="1"/>
  <c r="J29" i="1"/>
  <c r="J28" i="1"/>
  <c r="J27" i="1"/>
  <c r="J25" i="1"/>
  <c r="F30" i="1"/>
  <c r="F29" i="1"/>
  <c r="F28" i="1"/>
  <c r="F25" i="1"/>
  <c r="F24" i="1"/>
  <c r="F23" i="1"/>
  <c r="M18" i="1" l="1"/>
  <c r="F38" i="1"/>
  <c r="H39" i="1"/>
  <c r="N13" i="1"/>
  <c r="N14" i="1"/>
  <c r="N15" i="1"/>
  <c r="N16" i="1"/>
  <c r="N17" i="1"/>
  <c r="K13" i="1"/>
  <c r="K14" i="1"/>
  <c r="K15" i="1"/>
  <c r="K16" i="1"/>
  <c r="K17" i="1"/>
  <c r="H17" i="1"/>
  <c r="N18" i="1" l="1"/>
  <c r="K18" i="1"/>
  <c r="H13" i="1"/>
  <c r="H14" i="1"/>
  <c r="H16" i="1"/>
  <c r="H15" i="1"/>
  <c r="H18" i="1" l="1"/>
  <c r="F18" i="1"/>
  <c r="J13" i="1" l="1"/>
  <c r="J17" i="1"/>
  <c r="J16" i="1"/>
  <c r="J15" i="1"/>
  <c r="J14" i="1"/>
  <c r="J18" i="1" l="1"/>
</calcChain>
</file>

<file path=xl/sharedStrings.xml><?xml version="1.0" encoding="utf-8"?>
<sst xmlns="http://schemas.openxmlformats.org/spreadsheetml/2006/main" count="94" uniqueCount="82">
  <si>
    <t>ANEKSI nr.1 Raporti Përmbledhës i Shpenzimeve të Ministrisë/Institucionit Buxhetor</t>
  </si>
  <si>
    <t>në/lekë</t>
  </si>
  <si>
    <t>Emri i Grupit</t>
  </si>
  <si>
    <t>Kodi i grupit</t>
  </si>
  <si>
    <t>12</t>
  </si>
  <si>
    <t>EMËRTIME</t>
  </si>
  <si>
    <t>Shpenzimet e Ministrisë/Institucionit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</si>
  <si>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</si>
  <si>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</si>
  <si>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</si>
  <si>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</si>
  <si>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</si>
  <si>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</si>
  <si>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</si>
  <si>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</si>
  <si>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</si>
  <si>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</si>
  <si>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</si>
  <si>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</si>
  <si>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</si>
  <si>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</si>
  <si>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</si>
  <si>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</si>
  <si>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</si>
  <si>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</si>
  <si>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</si>
  <si>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</si>
  <si>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</si>
  <si>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</si>
  <si>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</si>
  <si>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08220</t>
  </si>
  <si>
    <t xml:space="preserve">Trashëgimia Kulturore dhe Muzetë </t>
  </si>
  <si>
    <t>08230</t>
  </si>
  <si>
    <t>Arti dhe Kultura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</si>
  <si>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</si>
  <si>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</si>
  <si>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</si>
  <si>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</si>
  <si>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</si>
  <si>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</si>
  <si>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</si>
  <si>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</si>
  <si>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</si>
  <si>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</si>
  <si>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</si>
  <si>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</si>
  <si>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</si>
  <si>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</si>
  <si>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</si>
  <si>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</si>
  <si>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</si>
  <si>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</si>
  <si>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</si>
  <si>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</si>
  <si>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</si>
  <si>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</si>
  <si>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</si>
  <si>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</si>
  <si>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</si>
  <si>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</si>
  <si>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</si>
  <si>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</si>
  <si>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</si>
  <si>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Sekretari i Përgjithshëm</t>
  </si>
  <si>
    <t>Emri</t>
  </si>
  <si>
    <t>Firma</t>
  </si>
  <si>
    <t>Data</t>
  </si>
  <si>
    <t>04760</t>
  </si>
  <si>
    <t>08140</t>
  </si>
  <si>
    <t>Zhvillimi I Sportit</t>
  </si>
  <si>
    <t>Zhvillimi I Turizmit</t>
  </si>
  <si>
    <t>08610</t>
  </si>
  <si>
    <t>Mbeshtetje per Rinine dhe Femijet</t>
  </si>
  <si>
    <t>232</t>
  </si>
  <si>
    <t>Transferta kapitale</t>
  </si>
  <si>
    <t>znj. Llambriola Misto</t>
  </si>
  <si>
    <t>Ministria e Turizmit, Kulturës dhe Sportit</t>
  </si>
  <si>
    <t>Viti paraardhës 2025</t>
  </si>
  <si>
    <t>Plani Vjetor
 i Rishikuar
 Viti 2026</t>
  </si>
  <si>
    <t>Plani Fillestar
 Vjetor 
Viti 2026</t>
  </si>
  <si>
    <t>Periudha e Raportimit  '08-2026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</si>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</sst>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rgb="FFC00000"/>
      <name val="Times New Roman"/>
      <family val="1"/>
    </font>
    <font>
      <sz val="11"/>
      <color rgb="FF000000"/>
      <name val="Times New Roman"/>
      <family val="1"/>
    </font>
    <font>
      <b/>
      <sz val="11"/>
      <color rgb="FF080808"/>
      <name val="Times New Roman"/>
      <family val="1"/>
    </font>
    <font>
      <sz val="11"/>
      <color rgb="FF080808"/>
      <name val="Times New Roman"/>
      <family val="1"/>
    </font>
    <font>
      <b/>
      <sz val="11"/>
      <color rgb="FF000000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Alignment="1" applyProtection="1">
      <alignment wrapText="1"/>
      <protection locked="0"/>
    </xf>
    <xf numFmtId="164" fontId="2" fillId="2" borderId="0" xfId="1" applyNumberFormat="1" applyFont="1" applyFill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/>
    </xf>
    <xf numFmtId="0" fontId="2" fillId="0" borderId="0" xfId="0" applyFont="1"/>
    <xf numFmtId="164" fontId="2" fillId="0" borderId="0" xfId="1" applyNumberFormat="1" applyFont="1" applyAlignment="1"/>
    <xf numFmtId="43" fontId="2" fillId="0" borderId="0" xfId="0" applyNumberFormat="1" applyFont="1"/>
    <xf numFmtId="0" fontId="6" fillId="35" borderId="3" xfId="0" applyFont="1" applyFill="1" applyBorder="1" applyAlignment="1">
      <alignment horizontal="left"/>
    </xf>
    <xf numFmtId="4" fontId="2" fillId="0" borderId="0" xfId="0" applyNumberFormat="1" applyFont="1"/>
    <xf numFmtId="164" fontId="2" fillId="0" borderId="0" xfId="1" applyNumberFormat="1" applyFont="1"/>
    <xf numFmtId="9" fontId="2" fillId="0" borderId="0" xfId="2" applyFont="1"/>
    <xf numFmtId="9" fontId="2" fillId="0" borderId="0" xfId="2" applyFont="1" applyAlignment="1"/>
    <xf numFmtId="9" fontId="2" fillId="0" borderId="0" xfId="0" applyNumberFormat="1" applyFont="1"/>
    <xf numFmtId="164" fontId="2" fillId="0" borderId="0" xfId="0" applyNumberFormat="1" applyFont="1"/>
    <xf numFmtId="164" fontId="2" fillId="0" borderId="0" xfId="1" applyNumberFormat="1" applyFont="1" applyFill="1"/>
    <xf numFmtId="0" fontId="6" fillId="0" borderId="3" xfId="0" applyFont="1" applyBorder="1" applyAlignment="1">
      <alignment horizontal="left"/>
    </xf>
    <xf numFmtId="0" fontId="6" fillId="35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right"/>
    </xf>
    <xf numFmtId="0" fontId="3" fillId="36" borderId="4" xfId="0" applyFont="1" applyFill="1" applyBorder="1" applyAlignment="1">
      <alignment horizontal="center"/>
    </xf>
    <xf numFmtId="0" fontId="3" fillId="36" borderId="4" xfId="0" applyFont="1" applyFill="1" applyBorder="1" applyAlignment="1">
      <alignment horizontal="left"/>
    </xf>
    <xf numFmtId="0" fontId="3" fillId="36" borderId="4" xfId="0" applyFont="1" applyFill="1" applyBorder="1" applyAlignment="1">
      <alignment horizontal="center" wrapText="1"/>
    </xf>
    <xf numFmtId="0" fontId="3" fillId="36" borderId="4" xfId="0" applyFont="1" applyFill="1" applyBorder="1" applyAlignment="1">
      <alignment horizontal="center" wrapText="1"/>
    </xf>
    <xf numFmtId="0" fontId="3" fillId="36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left" wrapText="1"/>
    </xf>
    <xf numFmtId="4" fontId="4" fillId="15" borderId="4" xfId="0" applyNumberFormat="1" applyFont="1" applyFill="1" applyBorder="1" applyAlignment="1">
      <alignment horizontal="right"/>
    </xf>
    <xf numFmtId="9" fontId="4" fillId="16" borderId="4" xfId="2" applyFont="1" applyFill="1" applyBorder="1" applyAlignment="1">
      <alignment horizontal="right"/>
    </xf>
    <xf numFmtId="164" fontId="4" fillId="15" borderId="4" xfId="1" applyNumberFormat="1" applyFont="1" applyFill="1" applyBorder="1" applyAlignment="1">
      <alignment horizontal="right"/>
    </xf>
    <xf numFmtId="164" fontId="4" fillId="0" borderId="4" xfId="1" applyNumberFormat="1" applyFont="1" applyFill="1" applyBorder="1" applyAlignment="1">
      <alignment horizontal="right"/>
    </xf>
    <xf numFmtId="9" fontId="4" fillId="0" borderId="4" xfId="2" applyFont="1" applyFill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9" fontId="7" fillId="16" borderId="4" xfId="2" applyFont="1" applyFill="1" applyBorder="1" applyAlignment="1">
      <alignment horizontal="right"/>
    </xf>
    <xf numFmtId="0" fontId="4" fillId="13" borderId="4" xfId="0" quotePrefix="1" applyFont="1" applyFill="1" applyBorder="1" applyAlignment="1">
      <alignment horizontal="center"/>
    </xf>
    <xf numFmtId="164" fontId="4" fillId="0" borderId="4" xfId="1" applyNumberFormat="1" applyFont="1" applyBorder="1" applyAlignment="1">
      <alignment horizontal="right"/>
    </xf>
    <xf numFmtId="164" fontId="2" fillId="0" borderId="4" xfId="1" applyNumberFormat="1" applyFont="1" applyFill="1" applyBorder="1" applyAlignment="1">
      <alignment horizontal="center"/>
    </xf>
    <xf numFmtId="0" fontId="7" fillId="17" borderId="4" xfId="0" applyFont="1" applyFill="1" applyBorder="1" applyAlignment="1">
      <alignment horizontal="left" wrapText="1"/>
    </xf>
    <xf numFmtId="164" fontId="7" fillId="18" borderId="4" xfId="1" applyNumberFormat="1" applyFont="1" applyFill="1" applyBorder="1" applyAlignment="1">
      <alignment horizontal="right"/>
    </xf>
    <xf numFmtId="9" fontId="7" fillId="19" borderId="4" xfId="2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horizontal="right"/>
    </xf>
    <xf numFmtId="9" fontId="7" fillId="0" borderId="4" xfId="2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4" fontId="7" fillId="18" borderId="4" xfId="0" applyNumberFormat="1" applyFont="1" applyFill="1" applyBorder="1" applyAlignment="1">
      <alignment horizontal="right"/>
    </xf>
    <xf numFmtId="3" fontId="7" fillId="19" borderId="4" xfId="0" applyNumberFormat="1" applyFont="1" applyFill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20" borderId="4" xfId="0" applyNumberFormat="1" applyFont="1" applyFill="1" applyBorder="1" applyAlignment="1">
      <alignment horizontal="right"/>
    </xf>
    <xf numFmtId="0" fontId="5" fillId="21" borderId="4" xfId="0" applyFont="1" applyFill="1" applyBorder="1" applyAlignment="1">
      <alignment horizontal="center"/>
    </xf>
    <xf numFmtId="0" fontId="5" fillId="22" borderId="4" xfId="0" applyFont="1" applyFill="1" applyBorder="1" applyAlignment="1">
      <alignment horizontal="center"/>
    </xf>
    <xf numFmtId="0" fontId="5" fillId="23" borderId="4" xfId="0" applyFont="1" applyFill="1" applyBorder="1" applyAlignment="1">
      <alignment horizontal="center"/>
    </xf>
    <xf numFmtId="0" fontId="5" fillId="24" borderId="4" xfId="0" applyFont="1" applyFill="1" applyBorder="1" applyAlignment="1">
      <alignment horizontal="center"/>
    </xf>
    <xf numFmtId="0" fontId="6" fillId="25" borderId="4" xfId="0" applyFont="1" applyFill="1" applyBorder="1" applyAlignment="1">
      <alignment horizontal="center"/>
    </xf>
    <xf numFmtId="0" fontId="4" fillId="26" borderId="4" xfId="0" applyFont="1" applyFill="1" applyBorder="1" applyAlignment="1">
      <alignment horizontal="center"/>
    </xf>
    <xf numFmtId="0" fontId="4" fillId="27" borderId="4" xfId="0" applyFont="1" applyFill="1" applyBorder="1" applyAlignment="1">
      <alignment horizontal="left" wrapText="1"/>
    </xf>
    <xf numFmtId="4" fontId="4" fillId="28" borderId="4" xfId="0" applyNumberFormat="1" applyFont="1" applyFill="1" applyBorder="1" applyAlignment="1">
      <alignment horizontal="right"/>
    </xf>
    <xf numFmtId="9" fontId="4" fillId="29" borderId="4" xfId="2" applyFont="1" applyFill="1" applyBorder="1" applyAlignment="1">
      <alignment horizontal="right"/>
    </xf>
    <xf numFmtId="164" fontId="4" fillId="28" borderId="4" xfId="1" applyNumberFormat="1" applyFont="1" applyFill="1" applyBorder="1" applyAlignment="1">
      <alignment horizontal="right"/>
    </xf>
    <xf numFmtId="9" fontId="7" fillId="29" borderId="4" xfId="2" applyFont="1" applyFill="1" applyBorder="1" applyAlignment="1">
      <alignment horizontal="right"/>
    </xf>
    <xf numFmtId="0" fontId="7" fillId="30" borderId="4" xfId="0" applyFont="1" applyFill="1" applyBorder="1" applyAlignment="1">
      <alignment horizontal="left" wrapText="1"/>
    </xf>
    <xf numFmtId="4" fontId="7" fillId="31" borderId="4" xfId="0" applyNumberFormat="1" applyFont="1" applyFill="1" applyBorder="1" applyAlignment="1">
      <alignment horizontal="right"/>
    </xf>
    <xf numFmtId="164" fontId="7" fillId="31" borderId="4" xfId="1" applyNumberFormat="1" applyFont="1" applyFill="1" applyBorder="1" applyAlignment="1">
      <alignment horizontal="right"/>
    </xf>
    <xf numFmtId="9" fontId="7" fillId="0" borderId="4" xfId="2" applyFont="1" applyFill="1" applyBorder="1" applyAlignment="1">
      <alignment horizontal="right"/>
    </xf>
    <xf numFmtId="9" fontId="4" fillId="0" borderId="4" xfId="2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9" fontId="7" fillId="32" borderId="4" xfId="2" applyFont="1" applyFill="1" applyBorder="1" applyAlignment="1">
      <alignment horizontal="right"/>
    </xf>
    <xf numFmtId="3" fontId="4" fillId="29" borderId="4" xfId="0" applyNumberFormat="1" applyFont="1" applyFill="1" applyBorder="1" applyAlignment="1">
      <alignment horizontal="right"/>
    </xf>
    <xf numFmtId="3" fontId="7" fillId="32" borderId="4" xfId="0" applyNumberFormat="1" applyFont="1" applyFill="1" applyBorder="1" applyAlignment="1">
      <alignment horizontal="right"/>
    </xf>
    <xf numFmtId="3" fontId="7" fillId="33" borderId="4" xfId="0" applyNumberFormat="1" applyFont="1" applyFill="1" applyBorder="1" applyAlignment="1">
      <alignment horizontal="right"/>
    </xf>
    <xf numFmtId="9" fontId="7" fillId="33" borderId="4" xfId="2" applyFont="1" applyFill="1" applyBorder="1" applyAlignment="1">
      <alignment horizontal="right"/>
    </xf>
    <xf numFmtId="0" fontId="4" fillId="36" borderId="4" xfId="0" applyFont="1" applyFill="1" applyBorder="1" applyAlignment="1">
      <alignment horizontal="left"/>
    </xf>
    <xf numFmtId="164" fontId="9" fillId="36" borderId="4" xfId="1" applyNumberFormat="1" applyFont="1" applyFill="1" applyBorder="1" applyAlignment="1">
      <alignment horizontal="right"/>
    </xf>
    <xf numFmtId="0" fontId="4" fillId="36" borderId="4" xfId="0" applyFont="1" applyFill="1" applyBorder="1" applyAlignment="1">
      <alignment horizontal="right"/>
    </xf>
    <xf numFmtId="164" fontId="7" fillId="36" borderId="4" xfId="1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BCDC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56"/>
  <sheetViews>
    <sheetView tabSelected="1" topLeftCell="B1" workbookViewId="0">
      <selection activeCell="Q4" sqref="Q4"/>
    </sheetView>
  </sheetViews>
  <sheetFormatPr defaultRowHeight="15" x14ac:dyDescent="0.25"/>
  <cols>
    <col min="1" max="2" width="3.28515625" style="5" customWidth="1"/>
    <col min="3" max="3" width="11.7109375" style="5" customWidth="1"/>
    <col min="4" max="4" width="51.7109375" style="5" customWidth="1"/>
    <col min="5" max="5" width="18.42578125" style="5" customWidth="1"/>
    <col min="6" max="6" width="13.28515625" style="5" customWidth="1"/>
    <col min="7" max="7" width="19" style="5" customWidth="1"/>
    <col min="8" max="8" width="14.5703125" style="5" customWidth="1"/>
    <col min="9" max="9" width="18.7109375" style="5" customWidth="1"/>
    <col min="10" max="10" width="13.5703125" style="5" customWidth="1"/>
    <col min="11" max="11" width="18" style="5" customWidth="1"/>
    <col min="12" max="12" width="22.28515625" style="5" customWidth="1"/>
    <col min="13" max="13" width="13.42578125" style="5" customWidth="1"/>
    <col min="14" max="14" width="19" style="5" customWidth="1"/>
    <col min="15" max="15" width="11.7109375" style="5" customWidth="1"/>
    <col min="16" max="16" width="14" style="5" customWidth="1"/>
    <col min="17" max="17" width="14.5703125" style="5" customWidth="1"/>
    <col min="18" max="18" width="14.28515625" style="5" customWidth="1"/>
    <col min="19" max="19" width="13.140625" style="5" customWidth="1"/>
    <col min="20" max="16384" width="9.140625" style="5"/>
  </cols>
  <sheetData>
    <row r="1" spans="1:17" x14ac:dyDescent="0.25">
      <c r="A1" s="1"/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1"/>
      <c r="N1" s="3"/>
      <c r="O1" s="1"/>
    </row>
    <row r="2" spans="1:17" x14ac:dyDescent="0.25">
      <c r="A2" s="1"/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7" x14ac:dyDescent="0.25">
      <c r="A3" s="1"/>
      <c r="B3" s="21" t="s">
        <v>80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7" x14ac:dyDescent="0.25">
      <c r="A4" s="1"/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7" x14ac:dyDescent="0.25">
      <c r="A5" s="4"/>
      <c r="B5" s="23" t="s">
        <v>2</v>
      </c>
      <c r="C5" s="23"/>
      <c r="D5" s="24" t="s">
        <v>76</v>
      </c>
      <c r="E5" s="24"/>
      <c r="F5" s="24"/>
      <c r="G5" s="23" t="s">
        <v>3</v>
      </c>
      <c r="H5" s="23"/>
      <c r="I5" s="23"/>
      <c r="J5" s="23"/>
      <c r="K5" s="24" t="s">
        <v>4</v>
      </c>
      <c r="L5" s="24"/>
      <c r="M5" s="24"/>
      <c r="N5" s="24"/>
      <c r="O5" s="24"/>
    </row>
    <row r="6" spans="1:17" x14ac:dyDescent="0.25">
      <c r="A6" s="1"/>
      <c r="B6" s="23" t="s">
        <v>5</v>
      </c>
      <c r="C6" s="23"/>
      <c r="D6" s="23"/>
      <c r="E6" s="23" t="s">
        <v>6</v>
      </c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7" ht="29.25" x14ac:dyDescent="0.25">
      <c r="A7" s="1"/>
      <c r="B7" s="23"/>
      <c r="C7" s="23"/>
      <c r="D7" s="23"/>
      <c r="E7" s="23" t="s">
        <v>77</v>
      </c>
      <c r="F7" s="23"/>
      <c r="G7" s="23" t="s">
        <v>7</v>
      </c>
      <c r="H7" s="23"/>
      <c r="I7" s="23" t="s">
        <v>7</v>
      </c>
      <c r="J7" s="23"/>
      <c r="K7" s="25" t="s">
        <v>7</v>
      </c>
      <c r="L7" s="26" t="s">
        <v>7</v>
      </c>
      <c r="M7" s="26"/>
      <c r="N7" s="26" t="s">
        <v>8</v>
      </c>
      <c r="O7" s="26" t="s">
        <v>9</v>
      </c>
    </row>
    <row r="8" spans="1:17" ht="43.5" x14ac:dyDescent="0.25">
      <c r="A8" s="1"/>
      <c r="B8" s="23"/>
      <c r="C8" s="23"/>
      <c r="D8" s="23"/>
      <c r="E8" s="25" t="s">
        <v>10</v>
      </c>
      <c r="F8" s="25" t="s">
        <v>11</v>
      </c>
      <c r="G8" s="25" t="s">
        <v>79</v>
      </c>
      <c r="H8" s="25" t="s">
        <v>11</v>
      </c>
      <c r="I8" s="25" t="s">
        <v>78</v>
      </c>
      <c r="J8" s="25" t="s">
        <v>11</v>
      </c>
      <c r="K8" s="25" t="s">
        <v>12</v>
      </c>
      <c r="L8" s="25" t="s">
        <v>13</v>
      </c>
      <c r="M8" s="25" t="s">
        <v>11</v>
      </c>
      <c r="N8" s="26"/>
      <c r="O8" s="26"/>
    </row>
    <row r="9" spans="1:17" x14ac:dyDescent="0.25">
      <c r="A9" s="1"/>
      <c r="B9" s="23"/>
      <c r="C9" s="23"/>
      <c r="D9" s="23"/>
      <c r="E9" s="27" t="s">
        <v>14</v>
      </c>
      <c r="F9" s="27" t="s">
        <v>15</v>
      </c>
      <c r="G9" s="27" t="s">
        <v>16</v>
      </c>
      <c r="H9" s="27" t="s">
        <v>17</v>
      </c>
      <c r="I9" s="27" t="s">
        <v>18</v>
      </c>
      <c r="J9" s="27" t="s">
        <v>19</v>
      </c>
      <c r="K9" s="27" t="s">
        <v>20</v>
      </c>
      <c r="L9" s="27" t="s">
        <v>21</v>
      </c>
      <c r="M9" s="27" t="s">
        <v>22</v>
      </c>
      <c r="N9" s="27" t="s">
        <v>23</v>
      </c>
      <c r="O9" s="27" t="s">
        <v>24</v>
      </c>
    </row>
    <row r="10" spans="1:17" x14ac:dyDescent="0.25">
      <c r="A10" s="1"/>
      <c r="B10" s="28" t="s">
        <v>25</v>
      </c>
      <c r="C10" s="28"/>
      <c r="D10" s="28"/>
      <c r="E10" s="29"/>
      <c r="F10" s="30"/>
      <c r="G10" s="29"/>
      <c r="H10" s="30"/>
      <c r="I10" s="31"/>
      <c r="J10" s="31"/>
      <c r="K10" s="31"/>
      <c r="L10" s="31"/>
      <c r="M10" s="30"/>
      <c r="N10" s="29"/>
      <c r="O10" s="32"/>
    </row>
    <row r="11" spans="1:17" x14ac:dyDescent="0.25">
      <c r="A11" s="1"/>
      <c r="B11" s="33" t="s">
        <v>26</v>
      </c>
      <c r="C11" s="33"/>
      <c r="D11" s="34" t="s">
        <v>27</v>
      </c>
      <c r="E11" s="29"/>
      <c r="F11" s="30"/>
      <c r="G11" s="29"/>
      <c r="H11" s="30"/>
      <c r="I11" s="31"/>
      <c r="J11" s="31"/>
      <c r="K11" s="31"/>
      <c r="L11" s="31"/>
      <c r="M11" s="30"/>
      <c r="N11" s="29"/>
      <c r="O11" s="32"/>
    </row>
    <row r="12" spans="1:17" x14ac:dyDescent="0.25">
      <c r="A12" s="1"/>
      <c r="B12" s="35" t="s">
        <v>28</v>
      </c>
      <c r="C12" s="35"/>
      <c r="D12" s="36" t="s">
        <v>29</v>
      </c>
      <c r="E12" s="37">
        <v>546431609.08000004</v>
      </c>
      <c r="F12" s="38">
        <f>E12/E18</f>
        <v>7.2588715130379663E-2</v>
      </c>
      <c r="G12" s="39">
        <v>396800000</v>
      </c>
      <c r="H12" s="38">
        <f>G12/G18</f>
        <v>5.3672755801134862E-2</v>
      </c>
      <c r="I12" s="40">
        <v>497600000</v>
      </c>
      <c r="J12" s="41">
        <f>I12/I18</f>
        <v>6.0268099296877424E-2</v>
      </c>
      <c r="K12" s="42">
        <f>I12-G12</f>
        <v>100800000</v>
      </c>
      <c r="L12" s="40">
        <v>261893823</v>
      </c>
      <c r="M12" s="38">
        <f>L12/L18</f>
        <v>7.2257357090268981E-2</v>
      </c>
      <c r="N12" s="39">
        <f>I12-L12</f>
        <v>235706177</v>
      </c>
      <c r="O12" s="43">
        <f>L12/I12</f>
        <v>0.52631395297427652</v>
      </c>
      <c r="P12" s="11"/>
      <c r="Q12" s="13"/>
    </row>
    <row r="13" spans="1:17" x14ac:dyDescent="0.25">
      <c r="A13" s="1"/>
      <c r="B13" s="35" t="s">
        <v>30</v>
      </c>
      <c r="C13" s="35"/>
      <c r="D13" s="36" t="s">
        <v>31</v>
      </c>
      <c r="E13" s="37">
        <v>989387464.68000007</v>
      </c>
      <c r="F13" s="38">
        <f>E13/E18</f>
        <v>0.13143157100326266</v>
      </c>
      <c r="G13" s="39">
        <v>1155878000</v>
      </c>
      <c r="H13" s="38">
        <f>G13/G18</f>
        <v>0.15634868354310524</v>
      </c>
      <c r="I13" s="40">
        <v>1698653000</v>
      </c>
      <c r="J13" s="41">
        <f>I13/I18</f>
        <v>0.20573671156539133</v>
      </c>
      <c r="K13" s="42">
        <f t="shared" ref="K13:K17" si="0">I13-G13</f>
        <v>542775000</v>
      </c>
      <c r="L13" s="40">
        <v>528162203.13999999</v>
      </c>
      <c r="M13" s="38">
        <f>L13/L18</f>
        <v>0.14572166871560832</v>
      </c>
      <c r="N13" s="39">
        <f t="shared" ref="N13:N17" si="1">I13-L13</f>
        <v>1170490796.8600001</v>
      </c>
      <c r="O13" s="43">
        <f>L13/I13</f>
        <v>0.31093001521794034</v>
      </c>
      <c r="P13" s="11"/>
      <c r="Q13" s="13"/>
    </row>
    <row r="14" spans="1:17" x14ac:dyDescent="0.25">
      <c r="A14" s="1"/>
      <c r="B14" s="35" t="s">
        <v>32</v>
      </c>
      <c r="C14" s="35"/>
      <c r="D14" s="36" t="s">
        <v>33</v>
      </c>
      <c r="E14" s="37">
        <v>2873606922.21</v>
      </c>
      <c r="F14" s="38">
        <f>E14/E18</f>
        <v>0.38173383604982858</v>
      </c>
      <c r="G14" s="39">
        <v>3800718000</v>
      </c>
      <c r="H14" s="38">
        <f>G14/G18</f>
        <v>0.51410032530992367</v>
      </c>
      <c r="I14" s="40">
        <v>3628706000</v>
      </c>
      <c r="J14" s="41">
        <f>I14/I18</f>
        <v>0.43950002718483699</v>
      </c>
      <c r="K14" s="42">
        <f t="shared" si="0"/>
        <v>-172012000</v>
      </c>
      <c r="L14" s="40">
        <v>1121149462.9000001</v>
      </c>
      <c r="M14" s="38">
        <f>L14/L18</f>
        <v>0.3093287812760997</v>
      </c>
      <c r="N14" s="39">
        <f t="shared" si="1"/>
        <v>2507556537.0999999</v>
      </c>
      <c r="O14" s="43">
        <f t="shared" ref="O14:O18" si="2">L14/I14</f>
        <v>0.30896673990673262</v>
      </c>
      <c r="P14" s="11"/>
      <c r="Q14" s="13"/>
    </row>
    <row r="15" spans="1:17" x14ac:dyDescent="0.25">
      <c r="A15" s="1"/>
      <c r="B15" s="44" t="s">
        <v>67</v>
      </c>
      <c r="C15" s="35"/>
      <c r="D15" s="36" t="s">
        <v>70</v>
      </c>
      <c r="E15" s="37">
        <v>904970326</v>
      </c>
      <c r="F15" s="38">
        <f>E15/E18</f>
        <v>0.12021748395203728</v>
      </c>
      <c r="G15" s="39">
        <v>919100000</v>
      </c>
      <c r="H15" s="38">
        <f>G15/G18</f>
        <v>0.12432114379239681</v>
      </c>
      <c r="I15" s="40">
        <v>1263827900</v>
      </c>
      <c r="J15" s="41">
        <f>I15/I18</f>
        <v>0.1530717551675323</v>
      </c>
      <c r="K15" s="42">
        <f t="shared" si="0"/>
        <v>344727900</v>
      </c>
      <c r="L15" s="40">
        <v>787047058</v>
      </c>
      <c r="M15" s="38">
        <f>L15/L18</f>
        <v>0.21714884171495574</v>
      </c>
      <c r="N15" s="39">
        <f t="shared" si="1"/>
        <v>476780842</v>
      </c>
      <c r="O15" s="43">
        <f t="shared" si="2"/>
        <v>0.62274860208419203</v>
      </c>
      <c r="P15" s="11"/>
      <c r="Q15" s="13"/>
    </row>
    <row r="16" spans="1:17" x14ac:dyDescent="0.25">
      <c r="A16" s="1"/>
      <c r="B16" s="44" t="s">
        <v>68</v>
      </c>
      <c r="C16" s="35"/>
      <c r="D16" s="36" t="s">
        <v>69</v>
      </c>
      <c r="E16" s="37">
        <v>1976625709.5899997</v>
      </c>
      <c r="F16" s="38">
        <f>E16/E18</f>
        <v>0.26257763674100854</v>
      </c>
      <c r="G16" s="45">
        <v>834600000</v>
      </c>
      <c r="H16" s="38">
        <f>G16/G18</f>
        <v>0.11289133566438296</v>
      </c>
      <c r="I16" s="46">
        <v>876700000</v>
      </c>
      <c r="J16" s="41">
        <f>I16/I18</f>
        <v>0.10618376739061985</v>
      </c>
      <c r="K16" s="42">
        <f t="shared" si="0"/>
        <v>42100000</v>
      </c>
      <c r="L16" s="40">
        <v>806672717.69000006</v>
      </c>
      <c r="M16" s="38">
        <f>L16/L18</f>
        <v>0.22256362501953347</v>
      </c>
      <c r="N16" s="39">
        <f t="shared" si="1"/>
        <v>70027282.309999943</v>
      </c>
      <c r="O16" s="43">
        <f t="shared" si="2"/>
        <v>0.92012400785901682</v>
      </c>
      <c r="P16" s="11"/>
      <c r="Q16" s="13"/>
    </row>
    <row r="17" spans="1:19" x14ac:dyDescent="0.25">
      <c r="A17" s="1"/>
      <c r="B17" s="44" t="s">
        <v>71</v>
      </c>
      <c r="C17" s="35"/>
      <c r="D17" s="36" t="s">
        <v>72</v>
      </c>
      <c r="E17" s="37">
        <v>236754263.94999999</v>
      </c>
      <c r="F17" s="38">
        <f>E17/E18</f>
        <v>3.1450757123483317E-2</v>
      </c>
      <c r="G17" s="45">
        <v>285854000</v>
      </c>
      <c r="H17" s="38">
        <f>G17/G18</f>
        <v>3.8665755889056463E-2</v>
      </c>
      <c r="I17" s="40">
        <v>290954000</v>
      </c>
      <c r="J17" s="41">
        <f>I17/I18</f>
        <v>3.523963939474211E-2</v>
      </c>
      <c r="K17" s="42">
        <f t="shared" si="0"/>
        <v>5100000</v>
      </c>
      <c r="L17" s="40">
        <f>119555663-22000</f>
        <v>119533663</v>
      </c>
      <c r="M17" s="38">
        <f>L17/L18</f>
        <v>3.2979726183533821E-2</v>
      </c>
      <c r="N17" s="39">
        <f t="shared" si="1"/>
        <v>171420337</v>
      </c>
      <c r="O17" s="43">
        <f t="shared" si="2"/>
        <v>0.41083354413412432</v>
      </c>
      <c r="P17" s="11"/>
      <c r="Q17" s="13"/>
    </row>
    <row r="18" spans="1:19" ht="29.25" x14ac:dyDescent="0.25">
      <c r="A18" s="1"/>
      <c r="B18" s="35"/>
      <c r="C18" s="35"/>
      <c r="D18" s="47" t="s">
        <v>34</v>
      </c>
      <c r="E18" s="48">
        <v>7527776295.5099993</v>
      </c>
      <c r="F18" s="49">
        <f>SUM(F12:F17)</f>
        <v>1</v>
      </c>
      <c r="G18" s="48">
        <f>G12+G13+G14+G15+G16+G17</f>
        <v>7392950000</v>
      </c>
      <c r="H18" s="49">
        <f>SUM(H12:H17)</f>
        <v>1</v>
      </c>
      <c r="I18" s="50">
        <f>I12+I13+I14+I15+I16+I17</f>
        <v>8256440900</v>
      </c>
      <c r="J18" s="51">
        <f>SUM(J12:J17)</f>
        <v>1</v>
      </c>
      <c r="K18" s="52">
        <f>K12+K13+K14+K15+K16+K17</f>
        <v>863490900</v>
      </c>
      <c r="L18" s="50">
        <f>L12+L13+L14+L15+L16+L17</f>
        <v>3624458927.73</v>
      </c>
      <c r="M18" s="49">
        <f>SUM(M12:M17)</f>
        <v>1</v>
      </c>
      <c r="N18" s="48">
        <f>N12+N13+N14+N15+N16+N17</f>
        <v>4631981972.2700005</v>
      </c>
      <c r="O18" s="43">
        <f t="shared" si="2"/>
        <v>0.43898563214205288</v>
      </c>
      <c r="P18" s="12"/>
      <c r="Q18" s="13"/>
      <c r="R18" s="6"/>
      <c r="S18" s="6"/>
    </row>
    <row r="19" spans="1:19" x14ac:dyDescent="0.25">
      <c r="A19" s="1"/>
      <c r="B19" s="35"/>
      <c r="C19" s="35"/>
      <c r="D19" s="47" t="s">
        <v>35</v>
      </c>
      <c r="E19" s="53">
        <v>43221355</v>
      </c>
      <c r="F19" s="54"/>
      <c r="G19" s="53"/>
      <c r="H19" s="54"/>
      <c r="I19" s="55">
        <v>44390980</v>
      </c>
      <c r="J19" s="56"/>
      <c r="K19" s="52"/>
      <c r="L19" s="40">
        <v>5310531</v>
      </c>
      <c r="M19" s="54"/>
      <c r="N19" s="53"/>
      <c r="O19" s="57"/>
      <c r="P19" s="11"/>
      <c r="Q19" s="13"/>
    </row>
    <row r="20" spans="1:19" x14ac:dyDescent="0.25">
      <c r="A20" s="1"/>
      <c r="B20" s="35"/>
      <c r="C20" s="35"/>
      <c r="D20" s="47" t="s">
        <v>36</v>
      </c>
      <c r="E20" s="53">
        <v>7570997650.5100002</v>
      </c>
      <c r="F20" s="54"/>
      <c r="G20" s="53"/>
      <c r="H20" s="54"/>
      <c r="I20" s="50">
        <f>I19+I18</f>
        <v>8300831880</v>
      </c>
      <c r="J20" s="56"/>
      <c r="K20" s="52"/>
      <c r="L20" s="50">
        <f>L19+L18</f>
        <v>3629769458.73</v>
      </c>
      <c r="M20" s="54"/>
      <c r="N20" s="53"/>
      <c r="O20" s="57"/>
      <c r="P20" s="11"/>
      <c r="Q20" s="13"/>
      <c r="R20" s="7"/>
    </row>
    <row r="21" spans="1:19" x14ac:dyDescent="0.25">
      <c r="A21" s="1"/>
      <c r="B21" s="58" t="s">
        <v>37</v>
      </c>
      <c r="C21" s="58"/>
      <c r="D21" s="58"/>
      <c r="E21" s="59"/>
      <c r="F21" s="60"/>
      <c r="G21" s="59"/>
      <c r="H21" s="60"/>
      <c r="I21" s="31"/>
      <c r="J21" s="31"/>
      <c r="K21" s="31"/>
      <c r="L21" s="31"/>
      <c r="M21" s="60"/>
      <c r="N21" s="59"/>
      <c r="O21" s="61"/>
      <c r="P21" s="11"/>
      <c r="Q21" s="13"/>
    </row>
    <row r="22" spans="1:19" x14ac:dyDescent="0.25">
      <c r="A22" s="1"/>
      <c r="B22" s="62" t="s">
        <v>38</v>
      </c>
      <c r="C22" s="62"/>
      <c r="D22" s="34" t="s">
        <v>27</v>
      </c>
      <c r="E22" s="29"/>
      <c r="F22" s="30"/>
      <c r="G22" s="29"/>
      <c r="H22" s="30"/>
      <c r="I22" s="31"/>
      <c r="J22" s="31"/>
      <c r="K22" s="31"/>
      <c r="L22" s="31"/>
      <c r="M22" s="30"/>
      <c r="N22" s="29"/>
      <c r="O22" s="32"/>
      <c r="P22" s="11"/>
      <c r="Q22" s="13"/>
    </row>
    <row r="23" spans="1:19" x14ac:dyDescent="0.25">
      <c r="A23" s="1"/>
      <c r="B23" s="63">
        <v>600</v>
      </c>
      <c r="C23" s="63"/>
      <c r="D23" s="64" t="s">
        <v>39</v>
      </c>
      <c r="E23" s="65">
        <v>1672602154</v>
      </c>
      <c r="F23" s="66">
        <f>E23/E30</f>
        <v>0.27878538349831311</v>
      </c>
      <c r="G23" s="67">
        <v>1789590000</v>
      </c>
      <c r="H23" s="66">
        <f>G23/G30</f>
        <v>0.37836523570260444</v>
      </c>
      <c r="I23" s="40">
        <v>1800040000</v>
      </c>
      <c r="J23" s="41">
        <f>I23/I30</f>
        <v>0.33660796360466133</v>
      </c>
      <c r="K23" s="45">
        <f>I23-G23</f>
        <v>10450000</v>
      </c>
      <c r="L23" s="40">
        <v>1081810429</v>
      </c>
      <c r="M23" s="66">
        <f>L23/L30</f>
        <v>0.31339624452476178</v>
      </c>
      <c r="N23" s="67">
        <f>I23-L23</f>
        <v>718229571</v>
      </c>
      <c r="O23" s="68">
        <f>L23/I23</f>
        <v>0.60099243850136663</v>
      </c>
      <c r="P23" s="11"/>
      <c r="Q23" s="13"/>
    </row>
    <row r="24" spans="1:19" x14ac:dyDescent="0.25">
      <c r="A24" s="1"/>
      <c r="B24" s="63" t="s">
        <v>40</v>
      </c>
      <c r="C24" s="63"/>
      <c r="D24" s="64" t="s">
        <v>41</v>
      </c>
      <c r="E24" s="65">
        <v>276218374</v>
      </c>
      <c r="F24" s="66">
        <f>E24/E30</f>
        <v>4.6039427332263544E-2</v>
      </c>
      <c r="G24" s="67">
        <v>292285000</v>
      </c>
      <c r="H24" s="66">
        <f>G24/G30</f>
        <v>6.1796547207648538E-2</v>
      </c>
      <c r="I24" s="40">
        <v>295510000</v>
      </c>
      <c r="J24" s="41">
        <f>I24/I30</f>
        <v>5.5260449392687643E-2</v>
      </c>
      <c r="K24" s="45">
        <f t="shared" ref="K24:K29" si="3">I24-G24</f>
        <v>3225000</v>
      </c>
      <c r="L24" s="40">
        <v>177376475</v>
      </c>
      <c r="M24" s="66">
        <f>L24/L30</f>
        <v>5.1385270137787042E-2</v>
      </c>
      <c r="N24" s="67">
        <f t="shared" ref="N24:N29" si="4">I24-L24</f>
        <v>118133525</v>
      </c>
      <c r="O24" s="68">
        <f t="shared" ref="O24:O41" si="5">L24/I24</f>
        <v>0.60023848600724172</v>
      </c>
      <c r="P24" s="11"/>
      <c r="Q24" s="13"/>
    </row>
    <row r="25" spans="1:19" x14ac:dyDescent="0.25">
      <c r="A25" s="1"/>
      <c r="B25" s="63" t="s">
        <v>42</v>
      </c>
      <c r="C25" s="63"/>
      <c r="D25" s="64" t="s">
        <v>43</v>
      </c>
      <c r="E25" s="65">
        <v>876398352</v>
      </c>
      <c r="F25" s="66">
        <f>E25/E30</f>
        <v>0.14607601100794088</v>
      </c>
      <c r="G25" s="67">
        <v>765035000</v>
      </c>
      <c r="H25" s="66">
        <f>G25/G30</f>
        <v>0.16174802502011187</v>
      </c>
      <c r="I25" s="40">
        <v>872237640</v>
      </c>
      <c r="J25" s="41">
        <f>I25/I30</f>
        <v>0.16310867301823054</v>
      </c>
      <c r="K25" s="45">
        <f t="shared" si="3"/>
        <v>107202640</v>
      </c>
      <c r="L25" s="40">
        <v>362532995</v>
      </c>
      <c r="M25" s="66">
        <f>L25/L30</f>
        <v>0.10502438884263542</v>
      </c>
      <c r="N25" s="67">
        <f t="shared" si="4"/>
        <v>509704645</v>
      </c>
      <c r="O25" s="68">
        <f t="shared" si="5"/>
        <v>0.4156355772493377</v>
      </c>
      <c r="P25" s="11"/>
      <c r="Q25" s="13"/>
    </row>
    <row r="26" spans="1:19" x14ac:dyDescent="0.25">
      <c r="A26" s="1"/>
      <c r="B26" s="63" t="s">
        <v>44</v>
      </c>
      <c r="C26" s="63"/>
      <c r="D26" s="64" t="s">
        <v>45</v>
      </c>
      <c r="E26" s="65"/>
      <c r="F26" s="66">
        <f>E26/E30</f>
        <v>0</v>
      </c>
      <c r="G26" s="67"/>
      <c r="H26" s="66">
        <f>G26/G30</f>
        <v>0</v>
      </c>
      <c r="I26" s="40"/>
      <c r="J26" s="41">
        <f>I26/I30</f>
        <v>0</v>
      </c>
      <c r="K26" s="45">
        <f t="shared" si="3"/>
        <v>0</v>
      </c>
      <c r="L26" s="40"/>
      <c r="M26" s="66">
        <f>L26/L30</f>
        <v>0</v>
      </c>
      <c r="N26" s="67">
        <f t="shared" si="4"/>
        <v>0</v>
      </c>
      <c r="O26" s="68"/>
      <c r="P26" s="11"/>
      <c r="Q26" s="13"/>
    </row>
    <row r="27" spans="1:19" x14ac:dyDescent="0.25">
      <c r="A27" s="1"/>
      <c r="B27" s="63" t="s">
        <v>46</v>
      </c>
      <c r="C27" s="63"/>
      <c r="D27" s="64" t="s">
        <v>47</v>
      </c>
      <c r="E27" s="65">
        <v>2448227387</v>
      </c>
      <c r="F27" s="66">
        <f>E27/E30</f>
        <v>0.4080647686263042</v>
      </c>
      <c r="G27" s="67">
        <v>1375626000</v>
      </c>
      <c r="H27" s="66">
        <f>G27/G30</f>
        <v>0.29084262637175606</v>
      </c>
      <c r="I27" s="40">
        <v>1829291835</v>
      </c>
      <c r="J27" s="41">
        <f>I27/I30</f>
        <v>0.34207806460855544</v>
      </c>
      <c r="K27" s="45">
        <f>I27-G27</f>
        <v>453665835</v>
      </c>
      <c r="L27" s="40">
        <v>1386419498</v>
      </c>
      <c r="M27" s="66">
        <f>L27/L30</f>
        <v>0.40164029885600727</v>
      </c>
      <c r="N27" s="67">
        <f t="shared" si="4"/>
        <v>442872337</v>
      </c>
      <c r="O27" s="68">
        <f t="shared" si="5"/>
        <v>0.75789957155742727</v>
      </c>
      <c r="P27" s="11"/>
      <c r="Q27" s="13"/>
    </row>
    <row r="28" spans="1:19" x14ac:dyDescent="0.25">
      <c r="A28" s="1"/>
      <c r="B28" s="63" t="s">
        <v>48</v>
      </c>
      <c r="C28" s="63"/>
      <c r="D28" s="64" t="s">
        <v>49</v>
      </c>
      <c r="E28" s="65">
        <v>696891626</v>
      </c>
      <c r="F28" s="66">
        <f>E28/E30</f>
        <v>0.11615625314516544</v>
      </c>
      <c r="G28" s="67">
        <v>456515000</v>
      </c>
      <c r="H28" s="66">
        <f>G28/G30</f>
        <v>9.6518982323758218E-2</v>
      </c>
      <c r="I28" s="40">
        <v>494852425</v>
      </c>
      <c r="J28" s="41">
        <f>I28/I30</f>
        <v>9.2537536423678582E-2</v>
      </c>
      <c r="K28" s="45">
        <f t="shared" si="3"/>
        <v>38337425</v>
      </c>
      <c r="L28" s="40">
        <v>437594419</v>
      </c>
      <c r="M28" s="66">
        <f>L28/L30</f>
        <v>0.1267693894080541</v>
      </c>
      <c r="N28" s="67">
        <f t="shared" si="4"/>
        <v>57258006</v>
      </c>
      <c r="O28" s="68">
        <f t="shared" si="5"/>
        <v>0.88429276465604867</v>
      </c>
      <c r="P28" s="11"/>
      <c r="Q28" s="13"/>
    </row>
    <row r="29" spans="1:19" x14ac:dyDescent="0.25">
      <c r="A29" s="1"/>
      <c r="B29" s="63" t="s">
        <v>50</v>
      </c>
      <c r="C29" s="63"/>
      <c r="D29" s="64" t="s">
        <v>51</v>
      </c>
      <c r="E29" s="65">
        <v>29267011</v>
      </c>
      <c r="F29" s="66">
        <f>E29/E30</f>
        <v>4.8781563900128447E-3</v>
      </c>
      <c r="G29" s="67">
        <v>50744000</v>
      </c>
      <c r="H29" s="66">
        <f>G29/G30</f>
        <v>1.0728583374120866E-2</v>
      </c>
      <c r="I29" s="40">
        <v>55654000</v>
      </c>
      <c r="J29" s="41">
        <f>I29/I30</f>
        <v>1.0407312952186519E-2</v>
      </c>
      <c r="K29" s="45">
        <f t="shared" si="3"/>
        <v>4910000</v>
      </c>
      <c r="L29" s="40">
        <f>6181587-22000</f>
        <v>6159587</v>
      </c>
      <c r="M29" s="66">
        <f>L29/L30</f>
        <v>1.7844082307543955E-3</v>
      </c>
      <c r="N29" s="67">
        <f t="shared" si="4"/>
        <v>49494413</v>
      </c>
      <c r="O29" s="68">
        <f t="shared" si="5"/>
        <v>0.11067644733532181</v>
      </c>
      <c r="P29" s="11"/>
      <c r="Q29" s="13"/>
    </row>
    <row r="30" spans="1:19" x14ac:dyDescent="0.25">
      <c r="A30" s="1"/>
      <c r="B30" s="63"/>
      <c r="C30" s="63"/>
      <c r="D30" s="69" t="s">
        <v>52</v>
      </c>
      <c r="E30" s="70">
        <v>5999604904</v>
      </c>
      <c r="F30" s="68">
        <f>E30/E30</f>
        <v>1</v>
      </c>
      <c r="G30" s="71">
        <f>G23+G24+G25+G26+G27+G28+G29</f>
        <v>4729795000</v>
      </c>
      <c r="H30" s="68">
        <f>G30/G30</f>
        <v>1</v>
      </c>
      <c r="I30" s="50">
        <f>I23+I24+I25+I26+I27+I28+I29</f>
        <v>5347585900</v>
      </c>
      <c r="J30" s="72">
        <f>I30/I30</f>
        <v>1</v>
      </c>
      <c r="K30" s="55">
        <f>K23+K24+K25+K26+K27+K28+K29</f>
        <v>617790900</v>
      </c>
      <c r="L30" s="50">
        <f>L23+L24+L25+L26+L27+L28+L29</f>
        <v>3451893403</v>
      </c>
      <c r="M30" s="68">
        <f>L30/L30</f>
        <v>1</v>
      </c>
      <c r="N30" s="71">
        <f>N23+N24+N25+N26+N27+N28+N29</f>
        <v>1895692497</v>
      </c>
      <c r="O30" s="68">
        <f t="shared" si="5"/>
        <v>0.6455049937580245</v>
      </c>
      <c r="P30" s="11"/>
      <c r="Q30" s="13"/>
    </row>
    <row r="31" spans="1:19" x14ac:dyDescent="0.25">
      <c r="A31" s="1"/>
      <c r="B31" s="63" t="s">
        <v>53</v>
      </c>
      <c r="C31" s="63"/>
      <c r="D31" s="64" t="s">
        <v>54</v>
      </c>
      <c r="E31" s="65">
        <v>42537600</v>
      </c>
      <c r="F31" s="66">
        <f>E31/E34</f>
        <v>2.8250906656216615E-2</v>
      </c>
      <c r="G31" s="67">
        <v>29900000</v>
      </c>
      <c r="H31" s="66">
        <f>G31/G34</f>
        <v>1.3329440007489451E-2</v>
      </c>
      <c r="I31" s="40">
        <v>29260988</v>
      </c>
      <c r="J31" s="73">
        <f>I31/I34</f>
        <v>1.1780473497849109E-2</v>
      </c>
      <c r="K31" s="45">
        <f>I31-G31</f>
        <v>-639012</v>
      </c>
      <c r="L31" s="42"/>
      <c r="M31" s="66">
        <f>L31/L34</f>
        <v>0</v>
      </c>
      <c r="N31" s="67">
        <f>I31-L31</f>
        <v>29260988</v>
      </c>
      <c r="O31" s="68">
        <f t="shared" si="5"/>
        <v>0</v>
      </c>
      <c r="P31" s="11"/>
      <c r="Q31" s="13"/>
    </row>
    <row r="32" spans="1:19" x14ac:dyDescent="0.25">
      <c r="A32" s="1"/>
      <c r="B32" s="63" t="s">
        <v>55</v>
      </c>
      <c r="C32" s="63"/>
      <c r="D32" s="64" t="s">
        <v>56</v>
      </c>
      <c r="E32" s="65">
        <v>1463169828</v>
      </c>
      <c r="F32" s="66">
        <f>E32/E34</f>
        <v>0.97174909334378334</v>
      </c>
      <c r="G32" s="67">
        <v>2213155000</v>
      </c>
      <c r="H32" s="66">
        <f>G32/G34</f>
        <v>0.98662597992559586</v>
      </c>
      <c r="I32" s="40">
        <v>2454494012</v>
      </c>
      <c r="J32" s="73">
        <f>I32/I34</f>
        <v>0.98817926650307686</v>
      </c>
      <c r="K32" s="45">
        <f>I32-G32</f>
        <v>241339012</v>
      </c>
      <c r="L32" s="40">
        <v>170659842</v>
      </c>
      <c r="M32" s="66">
        <f>L32/L34</f>
        <v>1</v>
      </c>
      <c r="N32" s="67">
        <f t="shared" ref="N32:N33" si="6">I32-L32</f>
        <v>2283834170</v>
      </c>
      <c r="O32" s="68">
        <f t="shared" si="5"/>
        <v>6.9529540983048033E-2</v>
      </c>
      <c r="P32" s="11"/>
      <c r="Q32" s="13"/>
    </row>
    <row r="33" spans="1:17" x14ac:dyDescent="0.25">
      <c r="A33" s="1"/>
      <c r="B33" s="63" t="s">
        <v>73</v>
      </c>
      <c r="C33" s="63"/>
      <c r="D33" s="74" t="s">
        <v>74</v>
      </c>
      <c r="E33" s="65"/>
      <c r="F33" s="66">
        <f>E33/E34</f>
        <v>0</v>
      </c>
      <c r="G33" s="67">
        <v>100000</v>
      </c>
      <c r="H33" s="66">
        <f>G33/G34</f>
        <v>4.4580066914680438E-5</v>
      </c>
      <c r="I33" s="40">
        <v>100000</v>
      </c>
      <c r="J33" s="73">
        <f>I33/I34</f>
        <v>4.0259999074020022E-5</v>
      </c>
      <c r="K33" s="45">
        <f t="shared" ref="K33:K36" si="7">I33-G33</f>
        <v>0</v>
      </c>
      <c r="L33" s="40"/>
      <c r="M33" s="66">
        <f>L33/L34</f>
        <v>0</v>
      </c>
      <c r="N33" s="67">
        <f t="shared" si="6"/>
        <v>100000</v>
      </c>
      <c r="O33" s="68"/>
      <c r="P33" s="11"/>
      <c r="Q33" s="13"/>
    </row>
    <row r="34" spans="1:17" ht="29.25" x14ac:dyDescent="0.25">
      <c r="A34" s="1"/>
      <c r="B34" s="63"/>
      <c r="C34" s="63"/>
      <c r="D34" s="69" t="s">
        <v>57</v>
      </c>
      <c r="E34" s="70">
        <v>1505707428</v>
      </c>
      <c r="F34" s="75">
        <f>E34/E34</f>
        <v>1</v>
      </c>
      <c r="G34" s="71">
        <f>G33+G32+G31</f>
        <v>2243155000</v>
      </c>
      <c r="H34" s="75">
        <f>G34/G34</f>
        <v>1</v>
      </c>
      <c r="I34" s="50">
        <f>I33+I32+I31</f>
        <v>2483855000</v>
      </c>
      <c r="J34" s="51">
        <f>I34/I34</f>
        <v>1</v>
      </c>
      <c r="K34" s="55">
        <v>0</v>
      </c>
      <c r="L34" s="50">
        <f>L33+L32+L31</f>
        <v>170659842</v>
      </c>
      <c r="M34" s="75">
        <f>L34/L34</f>
        <v>1</v>
      </c>
      <c r="N34" s="71">
        <f>N33+N32+N31</f>
        <v>2313195158</v>
      </c>
      <c r="O34" s="68">
        <f t="shared" si="5"/>
        <v>6.8707650808924034E-2</v>
      </c>
      <c r="P34" s="11"/>
      <c r="Q34" s="13"/>
    </row>
    <row r="35" spans="1:17" x14ac:dyDescent="0.25">
      <c r="A35" s="1"/>
      <c r="B35" s="63" t="s">
        <v>53</v>
      </c>
      <c r="C35" s="63"/>
      <c r="D35" s="64" t="s">
        <v>54</v>
      </c>
      <c r="E35" s="65">
        <v>0</v>
      </c>
      <c r="F35" s="76"/>
      <c r="G35" s="67"/>
      <c r="H35" s="66">
        <f>G35/G37</f>
        <v>0</v>
      </c>
      <c r="I35" s="40">
        <v>5000000</v>
      </c>
      <c r="J35" s="73">
        <f>I35/I38</f>
        <v>1.7188893911865666E-3</v>
      </c>
      <c r="K35" s="45">
        <f t="shared" si="7"/>
        <v>5000000</v>
      </c>
      <c r="L35" s="40">
        <v>2600</v>
      </c>
      <c r="M35" s="66">
        <f>L35/L37</f>
        <v>1.3643409551016381E-3</v>
      </c>
      <c r="N35" s="67">
        <f>I35-L35</f>
        <v>4997400</v>
      </c>
      <c r="O35" s="68">
        <f t="shared" si="5"/>
        <v>5.1999999999999995E-4</v>
      </c>
      <c r="P35" s="11"/>
      <c r="Q35" s="13"/>
    </row>
    <row r="36" spans="1:17" x14ac:dyDescent="0.25">
      <c r="A36" s="1"/>
      <c r="B36" s="63" t="s">
        <v>55</v>
      </c>
      <c r="C36" s="63"/>
      <c r="D36" s="64" t="s">
        <v>56</v>
      </c>
      <c r="E36" s="65">
        <v>22463964</v>
      </c>
      <c r="F36" s="76"/>
      <c r="G36" s="67">
        <v>420000000</v>
      </c>
      <c r="H36" s="66">
        <f>G36/G37</f>
        <v>1</v>
      </c>
      <c r="I36" s="40">
        <v>420000000</v>
      </c>
      <c r="J36" s="73">
        <f>I36/I37</f>
        <v>0.9882352941176471</v>
      </c>
      <c r="K36" s="45">
        <f t="shared" si="7"/>
        <v>0</v>
      </c>
      <c r="L36" s="40">
        <v>1903082</v>
      </c>
      <c r="M36" s="66">
        <f>L36/L37</f>
        <v>0.99863565904489837</v>
      </c>
      <c r="N36" s="67">
        <f>I36-L36</f>
        <v>418096918</v>
      </c>
      <c r="O36" s="68">
        <f t="shared" si="5"/>
        <v>4.5311476190476188E-3</v>
      </c>
      <c r="P36" s="11"/>
      <c r="Q36" s="13"/>
    </row>
    <row r="37" spans="1:17" x14ac:dyDescent="0.25">
      <c r="A37" s="1"/>
      <c r="B37" s="63"/>
      <c r="C37" s="63"/>
      <c r="D37" s="69" t="s">
        <v>58</v>
      </c>
      <c r="E37" s="70">
        <v>22463964</v>
      </c>
      <c r="F37" s="77"/>
      <c r="G37" s="71">
        <f>G35+G36</f>
        <v>420000000</v>
      </c>
      <c r="H37" s="66">
        <f>G37/G37</f>
        <v>1</v>
      </c>
      <c r="I37" s="50">
        <f>I35+I36</f>
        <v>425000000</v>
      </c>
      <c r="J37" s="51">
        <f>I37/I37</f>
        <v>1</v>
      </c>
      <c r="K37" s="55">
        <v>0</v>
      </c>
      <c r="L37" s="50">
        <f>L35+L36</f>
        <v>1905682</v>
      </c>
      <c r="M37" s="75">
        <f>L37/L37</f>
        <v>1</v>
      </c>
      <c r="N37" s="71">
        <f>N35+N36</f>
        <v>423094318</v>
      </c>
      <c r="O37" s="68">
        <f t="shared" si="5"/>
        <v>4.4839576470588234E-3</v>
      </c>
      <c r="P37" s="11"/>
      <c r="Q37" s="13"/>
    </row>
    <row r="38" spans="1:17" x14ac:dyDescent="0.25">
      <c r="A38" s="1"/>
      <c r="B38" s="63"/>
      <c r="C38" s="63"/>
      <c r="D38" s="69" t="s">
        <v>59</v>
      </c>
      <c r="E38" s="70">
        <v>1528171392</v>
      </c>
      <c r="F38" s="75">
        <f>E38/E39</f>
        <v>0.20300435771610501</v>
      </c>
      <c r="G38" s="71">
        <f>G37+G34</f>
        <v>2663155000</v>
      </c>
      <c r="H38" s="75">
        <f>G38/G38</f>
        <v>1</v>
      </c>
      <c r="I38" s="50">
        <f>I37+I34</f>
        <v>2908855000</v>
      </c>
      <c r="J38" s="51">
        <f>I38/I38</f>
        <v>1</v>
      </c>
      <c r="K38" s="55">
        <v>0</v>
      </c>
      <c r="L38" s="50">
        <f>L37+L34</f>
        <v>172565524</v>
      </c>
      <c r="M38" s="75">
        <f>L38/L38</f>
        <v>1</v>
      </c>
      <c r="N38" s="71">
        <f>N37+N34</f>
        <v>2736289476</v>
      </c>
      <c r="O38" s="68">
        <f t="shared" si="5"/>
        <v>5.9324209697630165E-2</v>
      </c>
      <c r="P38" s="11"/>
      <c r="Q38" s="13"/>
    </row>
    <row r="39" spans="1:17" ht="29.25" x14ac:dyDescent="0.25">
      <c r="A39" s="1"/>
      <c r="B39" s="63"/>
      <c r="C39" s="63"/>
      <c r="D39" s="69" t="s">
        <v>60</v>
      </c>
      <c r="E39" s="70">
        <v>7527776296</v>
      </c>
      <c r="F39" s="75">
        <f>E39/E39</f>
        <v>1</v>
      </c>
      <c r="G39" s="71">
        <f>G38+G30</f>
        <v>7392950000</v>
      </c>
      <c r="H39" s="75">
        <f>G39/G39</f>
        <v>1</v>
      </c>
      <c r="I39" s="50">
        <f>I38+I30</f>
        <v>8256440900</v>
      </c>
      <c r="J39" s="51">
        <f>I39/I39</f>
        <v>1</v>
      </c>
      <c r="K39" s="55">
        <f>K38+K30</f>
        <v>617790900</v>
      </c>
      <c r="L39" s="50">
        <f>L38+L30</f>
        <v>3624458927</v>
      </c>
      <c r="M39" s="75">
        <f>L39/L39</f>
        <v>1</v>
      </c>
      <c r="N39" s="71">
        <f>N38+N30</f>
        <v>4631981973</v>
      </c>
      <c r="O39" s="68">
        <f>L39/I39</f>
        <v>0.43898563205363705</v>
      </c>
      <c r="P39" s="11"/>
      <c r="Q39" s="13"/>
    </row>
    <row r="40" spans="1:17" x14ac:dyDescent="0.25">
      <c r="A40" s="1"/>
      <c r="B40" s="63"/>
      <c r="C40" s="63"/>
      <c r="D40" s="69" t="s">
        <v>35</v>
      </c>
      <c r="E40" s="70">
        <v>43221355</v>
      </c>
      <c r="F40" s="77"/>
      <c r="G40" s="71"/>
      <c r="H40" s="77"/>
      <c r="I40" s="50">
        <v>44390980</v>
      </c>
      <c r="J40" s="56"/>
      <c r="K40" s="55"/>
      <c r="L40" s="50">
        <v>5310531</v>
      </c>
      <c r="M40" s="77"/>
      <c r="N40" s="71"/>
      <c r="O40" s="78"/>
      <c r="P40" s="11"/>
    </row>
    <row r="41" spans="1:17" ht="29.25" x14ac:dyDescent="0.25">
      <c r="A41" s="1"/>
      <c r="B41" s="63"/>
      <c r="C41" s="63"/>
      <c r="D41" s="69" t="s">
        <v>61</v>
      </c>
      <c r="E41" s="70">
        <v>7570997651</v>
      </c>
      <c r="F41" s="75"/>
      <c r="G41" s="71">
        <f>G40+G39</f>
        <v>7392950000</v>
      </c>
      <c r="H41" s="75"/>
      <c r="I41" s="50">
        <f>I40+I39</f>
        <v>8300831880</v>
      </c>
      <c r="J41" s="51"/>
      <c r="K41" s="55">
        <f>K40+K39</f>
        <v>617790900</v>
      </c>
      <c r="L41" s="50">
        <f>L40+L39</f>
        <v>3629769458</v>
      </c>
      <c r="M41" s="75"/>
      <c r="N41" s="71">
        <f>N40+N39</f>
        <v>4631981973</v>
      </c>
      <c r="O41" s="79">
        <f t="shared" si="5"/>
        <v>0.43727779462026645</v>
      </c>
      <c r="P41" s="11"/>
    </row>
    <row r="42" spans="1:17" ht="21" customHeight="1" x14ac:dyDescent="0.25">
      <c r="A42" s="1"/>
      <c r="B42" s="80"/>
      <c r="C42" s="80"/>
      <c r="D42" s="27" t="s">
        <v>62</v>
      </c>
      <c r="E42" s="81">
        <v>1157</v>
      </c>
      <c r="F42" s="82"/>
      <c r="G42" s="83">
        <v>1228</v>
      </c>
      <c r="H42" s="82"/>
      <c r="I42" s="83">
        <v>1202</v>
      </c>
      <c r="J42" s="82"/>
      <c r="K42" s="82"/>
      <c r="L42" s="83">
        <v>1134</v>
      </c>
      <c r="M42" s="82"/>
      <c r="N42" s="82"/>
      <c r="O42" s="82"/>
    </row>
    <row r="43" spans="1:17" x14ac:dyDescent="0.25">
      <c r="A43" s="1"/>
      <c r="B43" s="18"/>
      <c r="C43" s="18"/>
      <c r="D43" s="1"/>
      <c r="E43" s="1"/>
      <c r="F43" s="1"/>
      <c r="G43" s="1"/>
      <c r="H43" s="1"/>
      <c r="I43" s="3"/>
      <c r="J43" s="3"/>
      <c r="K43" s="3"/>
      <c r="L43" s="3"/>
      <c r="M43" s="1"/>
      <c r="N43" s="1"/>
      <c r="O43" s="1"/>
    </row>
    <row r="44" spans="1:17" ht="19.5" customHeight="1" x14ac:dyDescent="0.25">
      <c r="A44" s="1"/>
      <c r="B44" s="18"/>
      <c r="C44" s="18"/>
      <c r="D44" s="19" t="s">
        <v>63</v>
      </c>
      <c r="E44" s="19"/>
      <c r="F44" s="19"/>
      <c r="G44" s="8" t="s">
        <v>64</v>
      </c>
      <c r="H44" s="16" t="s">
        <v>75</v>
      </c>
      <c r="I44" s="16"/>
      <c r="J44" s="16"/>
      <c r="K44" s="16"/>
      <c r="L44" s="3"/>
      <c r="M44" s="1"/>
    </row>
    <row r="45" spans="1:17" ht="19.5" customHeight="1" x14ac:dyDescent="0.25">
      <c r="A45" s="1"/>
      <c r="B45" s="18"/>
      <c r="C45" s="18"/>
      <c r="D45" s="19"/>
      <c r="E45" s="19"/>
      <c r="F45" s="19"/>
      <c r="G45" s="8" t="s">
        <v>65</v>
      </c>
      <c r="H45" s="16"/>
      <c r="I45" s="16"/>
      <c r="J45" s="16"/>
      <c r="K45" s="16"/>
      <c r="L45" s="3"/>
      <c r="M45" s="1"/>
    </row>
    <row r="46" spans="1:17" ht="11.25" customHeight="1" x14ac:dyDescent="0.25">
      <c r="A46" s="1"/>
      <c r="B46" s="18"/>
      <c r="C46" s="18"/>
      <c r="D46" s="19"/>
      <c r="E46" s="19"/>
      <c r="F46" s="19"/>
      <c r="G46" s="17" t="s">
        <v>66</v>
      </c>
      <c r="H46" s="16" t="s">
        <v>81</v>
      </c>
      <c r="I46" s="16"/>
      <c r="J46" s="16"/>
      <c r="K46" s="16"/>
      <c r="L46" s="3"/>
      <c r="M46" s="1"/>
    </row>
    <row r="47" spans="1:17" ht="11.25" customHeight="1" x14ac:dyDescent="0.25">
      <c r="A47" s="1"/>
      <c r="B47" s="1"/>
      <c r="C47" s="1"/>
      <c r="D47" s="19"/>
      <c r="E47" s="19"/>
      <c r="F47" s="19"/>
      <c r="G47" s="17"/>
      <c r="H47" s="16"/>
      <c r="I47" s="16"/>
      <c r="J47" s="16"/>
      <c r="K47" s="16"/>
      <c r="L47" s="3"/>
      <c r="M47" s="1"/>
    </row>
    <row r="49" spans="5:15" x14ac:dyDescent="0.25">
      <c r="E49" s="9"/>
      <c r="I49" s="9"/>
    </row>
    <row r="50" spans="5:15" x14ac:dyDescent="0.25">
      <c r="I50" s="9"/>
    </row>
    <row r="51" spans="5:15" x14ac:dyDescent="0.25">
      <c r="E51" s="7"/>
      <c r="G51" s="14"/>
      <c r="H51" s="14"/>
      <c r="I51" s="14"/>
      <c r="J51" s="14"/>
      <c r="K51" s="14"/>
      <c r="L51" s="14"/>
      <c r="M51" s="14"/>
      <c r="N51" s="14"/>
      <c r="O51" s="14"/>
    </row>
    <row r="52" spans="5:15" x14ac:dyDescent="0.25">
      <c r="I52" s="9"/>
    </row>
    <row r="53" spans="5:15" x14ac:dyDescent="0.25">
      <c r="I53" s="15"/>
      <c r="J53" s="10"/>
      <c r="K53" s="10"/>
    </row>
    <row r="54" spans="5:15" x14ac:dyDescent="0.25">
      <c r="E54" s="9"/>
    </row>
    <row r="56" spans="5:15" x14ac:dyDescent="0.25">
      <c r="K56" s="9"/>
    </row>
  </sheetData>
  <mergeCells count="55">
    <mergeCell ref="B2:O2"/>
    <mergeCell ref="B3:O3"/>
    <mergeCell ref="B4:O4"/>
    <mergeCell ref="B5:C5"/>
    <mergeCell ref="D5:F5"/>
    <mergeCell ref="G5:J5"/>
    <mergeCell ref="K5:O5"/>
    <mergeCell ref="B6:D9"/>
    <mergeCell ref="E6:O6"/>
    <mergeCell ref="E7:F7"/>
    <mergeCell ref="G7:H7"/>
    <mergeCell ref="I7:J7"/>
    <mergeCell ref="L7:M7"/>
    <mergeCell ref="N7:N8"/>
    <mergeCell ref="O7:O8"/>
    <mergeCell ref="B10:D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D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4:C34"/>
    <mergeCell ref="B35:C35"/>
    <mergeCell ref="B33:C33"/>
    <mergeCell ref="B36:C36"/>
    <mergeCell ref="B37:C37"/>
    <mergeCell ref="B38:C38"/>
    <mergeCell ref="B39:C39"/>
    <mergeCell ref="B40:C40"/>
    <mergeCell ref="H44:K44"/>
    <mergeCell ref="H45:K45"/>
    <mergeCell ref="G46:G47"/>
    <mergeCell ref="H46:K47"/>
    <mergeCell ref="B41:C41"/>
    <mergeCell ref="B42:C42"/>
    <mergeCell ref="B43:C43"/>
    <mergeCell ref="B44:C46"/>
    <mergeCell ref="D44:F47"/>
  </mergeCells>
  <phoneticPr fontId="8" type="noConversion"/>
  <pageMargins left="0.25" right="0.25" top="0.75" bottom="0.75" header="0.3" footer="0.3"/>
  <pageSetup paperSize="8" scale="54" fitToHeight="0" orientation="landscape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2025-09-23T07:41:05Z</dcterms:created>
  <dcterms:modified xsi:type="dcterms:W3CDTF">2026-09-30T08:07:49Z</dcterms:modified>
</cp:coreProperties>
</file>