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2" documentId="13_ncr:1_{A3E4D4D9-4E6D-472B-A1FC-3BCE1B14D5B3}" xr6:coauthVersionLast="47" xr6:coauthVersionMax="47" xr10:uidLastSave="{8ECC7689-0D3A-4578-B2D4-1A9C7D4F748D}"/>
  <bookViews>
    <workbookView xWindow="-120" yWindow="-120" windowWidth="29040" windowHeight="15720" xr2:uid="{00000000-000D-0000-FFFF-FFFF00000000}"/>
  </bookViews>
  <sheets>
    <sheet name="Aneksi nr.1.2" sheetId="1" r:id="rId1"/>
  </sheets>
  <definedNames>
    <definedName name="JR_PAGE_ANCHOR_0_1">'Aneksi nr.1.2'!$A$1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51" i="1" s="1"/>
  <c r="H51" i="1"/>
  <c r="I53" i="1"/>
  <c r="J53" i="1"/>
  <c r="M53" i="1" l="1"/>
  <c r="S52" i="1"/>
  <c r="R52" i="1"/>
  <c r="Q52" i="1"/>
  <c r="P52" i="1"/>
  <c r="O52" i="1"/>
  <c r="N52" i="1"/>
  <c r="M52" i="1"/>
  <c r="L52" i="1"/>
  <c r="K52" i="1"/>
  <c r="J52" i="1"/>
  <c r="I52" i="1"/>
  <c r="H52" i="1"/>
  <c r="S48" i="1"/>
  <c r="S49" i="1"/>
  <c r="S47" i="1"/>
  <c r="S41" i="1"/>
  <c r="S42" i="1"/>
  <c r="S43" i="1"/>
  <c r="S44" i="1"/>
  <c r="S40" i="1"/>
  <c r="S34" i="1"/>
  <c r="S35" i="1"/>
  <c r="S36" i="1"/>
  <c r="S37" i="1"/>
  <c r="S33" i="1"/>
  <c r="S27" i="1"/>
  <c r="S28" i="1"/>
  <c r="S29" i="1"/>
  <c r="S30" i="1"/>
  <c r="S26" i="1"/>
  <c r="S20" i="1"/>
  <c r="S21" i="1"/>
  <c r="S22" i="1"/>
  <c r="S19" i="1"/>
  <c r="S13" i="1"/>
  <c r="S14" i="1"/>
  <c r="S15" i="1"/>
  <c r="S16" i="1"/>
  <c r="S12" i="1"/>
  <c r="S7" i="1"/>
  <c r="O49" i="1" l="1"/>
  <c r="N49" i="1"/>
  <c r="O48" i="1"/>
  <c r="N48" i="1"/>
  <c r="N47" i="1"/>
  <c r="R50" i="1"/>
  <c r="R49" i="1"/>
  <c r="R48" i="1"/>
  <c r="R47" i="1"/>
  <c r="Q50" i="1"/>
  <c r="Q49" i="1"/>
  <c r="Q48" i="1"/>
  <c r="Q47" i="1"/>
  <c r="P50" i="1"/>
  <c r="P49" i="1"/>
  <c r="P48" i="1"/>
  <c r="P47" i="1"/>
  <c r="M47" i="1"/>
  <c r="M48" i="1"/>
  <c r="M49" i="1"/>
  <c r="M50" i="1"/>
  <c r="L47" i="1"/>
  <c r="L48" i="1"/>
  <c r="L49" i="1"/>
  <c r="L50" i="1"/>
  <c r="K47" i="1"/>
  <c r="K48" i="1"/>
  <c r="K49" i="1"/>
  <c r="K50" i="1"/>
  <c r="J47" i="1"/>
  <c r="J48" i="1"/>
  <c r="J49" i="1"/>
  <c r="J50" i="1"/>
  <c r="I47" i="1"/>
  <c r="I48" i="1"/>
  <c r="I49" i="1"/>
  <c r="I50" i="1"/>
  <c r="S50" i="1" s="1"/>
  <c r="I14" i="1" l="1"/>
  <c r="H10" i="1" l="1"/>
  <c r="I9" i="1"/>
  <c r="J9" i="1"/>
  <c r="K9" i="1"/>
  <c r="L9" i="1"/>
  <c r="M9" i="1"/>
  <c r="N9" i="1"/>
  <c r="O9" i="1"/>
  <c r="P9" i="1"/>
  <c r="Q9" i="1"/>
  <c r="R9" i="1"/>
  <c r="H9" i="1"/>
  <c r="J10" i="1" l="1"/>
  <c r="S46" i="1" l="1"/>
  <c r="S39" i="1"/>
  <c r="S32" i="1"/>
  <c r="S25" i="1"/>
  <c r="S18" i="1"/>
  <c r="S11" i="1"/>
  <c r="S6" i="1"/>
  <c r="S8" i="1"/>
  <c r="S5" i="1"/>
  <c r="R44" i="1"/>
  <c r="Q44" i="1"/>
  <c r="P44" i="1"/>
  <c r="O44" i="1"/>
  <c r="N44" i="1"/>
  <c r="M44" i="1"/>
  <c r="L44" i="1"/>
  <c r="K44" i="1"/>
  <c r="I44" i="1"/>
  <c r="H44" i="1"/>
  <c r="R37" i="1"/>
  <c r="Q37" i="1"/>
  <c r="P37" i="1"/>
  <c r="O37" i="1"/>
  <c r="N37" i="1"/>
  <c r="M37" i="1"/>
  <c r="L37" i="1"/>
  <c r="K37" i="1"/>
  <c r="I37" i="1"/>
  <c r="H37" i="1"/>
  <c r="R30" i="1"/>
  <c r="Q30" i="1"/>
  <c r="P30" i="1"/>
  <c r="O30" i="1"/>
  <c r="N30" i="1"/>
  <c r="M30" i="1"/>
  <c r="L30" i="1"/>
  <c r="K30" i="1"/>
  <c r="I30" i="1"/>
  <c r="H30" i="1"/>
  <c r="R23" i="1"/>
  <c r="Q23" i="1"/>
  <c r="P23" i="1"/>
  <c r="O23" i="1"/>
  <c r="N23" i="1"/>
  <c r="M23" i="1"/>
  <c r="L23" i="1"/>
  <c r="K23" i="1"/>
  <c r="H23" i="1"/>
  <c r="H16" i="1"/>
  <c r="R16" i="1"/>
  <c r="Q16" i="1"/>
  <c r="P16" i="1"/>
  <c r="O16" i="1"/>
  <c r="N16" i="1"/>
  <c r="M16" i="1"/>
  <c r="L16" i="1"/>
  <c r="K16" i="1"/>
  <c r="H50" i="1"/>
  <c r="H49" i="1"/>
  <c r="H48" i="1"/>
  <c r="H47" i="1"/>
  <c r="R53" i="1"/>
  <c r="S53" i="1" s="1"/>
  <c r="Q53" i="1"/>
  <c r="O53" i="1"/>
  <c r="P53" i="1"/>
  <c r="N53" i="1"/>
  <c r="L53" i="1"/>
  <c r="K53" i="1"/>
  <c r="H53" i="1"/>
  <c r="I45" i="1"/>
  <c r="R38" i="1"/>
  <c r="Q38" i="1"/>
  <c r="P38" i="1"/>
  <c r="M38" i="1"/>
  <c r="L38" i="1"/>
  <c r="R51" i="1" l="1"/>
  <c r="Q51" i="1"/>
  <c r="S9" i="1"/>
  <c r="R17" i="1"/>
  <c r="Q17" i="1"/>
  <c r="P17" i="1"/>
  <c r="K17" i="1"/>
  <c r="I16" i="1" l="1"/>
  <c r="I23" i="1"/>
  <c r="S23" i="1" s="1"/>
  <c r="R10" i="1"/>
  <c r="Q10" i="1"/>
  <c r="M10" i="1"/>
  <c r="L10" i="1"/>
  <c r="K10" i="1"/>
  <c r="I10" i="1"/>
  <c r="P51" i="1"/>
  <c r="I51" i="1" l="1"/>
  <c r="S51" i="1" s="1"/>
  <c r="S17" i="1"/>
  <c r="S38" i="1"/>
  <c r="S10" i="1" l="1"/>
  <c r="R45" i="1" l="1"/>
  <c r="Q45" i="1"/>
  <c r="P45" i="1"/>
  <c r="O51" i="1"/>
  <c r="N51" i="1"/>
  <c r="M45" i="1"/>
  <c r="L45" i="1"/>
  <c r="K45" i="1"/>
  <c r="K38" i="1"/>
  <c r="R24" i="1" l="1"/>
  <c r="Q24" i="1"/>
  <c r="P24" i="1"/>
  <c r="M24" i="1"/>
  <c r="L24" i="1"/>
  <c r="K24" i="1"/>
  <c r="S24" i="1" l="1"/>
  <c r="I24" i="1"/>
  <c r="R31" i="1" l="1"/>
  <c r="M31" i="1"/>
  <c r="M51" i="1"/>
  <c r="L51" i="1"/>
  <c r="L31" i="1"/>
  <c r="K31" i="1"/>
  <c r="I31" i="1" l="1"/>
  <c r="S31" i="1" l="1"/>
  <c r="M17" i="1"/>
  <c r="L17" i="1"/>
  <c r="K51" i="1"/>
  <c r="S45" i="1" l="1"/>
</calcChain>
</file>

<file path=xl/sharedStrings.xml><?xml version="1.0" encoding="utf-8"?>
<sst xmlns="http://schemas.openxmlformats.org/spreadsheetml/2006/main" count="198" uniqueCount="47">
  <si>
    <t>Aneksi 1.2 "Shpenzimet Buxhetore në Total Programi dhe Total Ministrie/Institucioni Buxhetor"</t>
  </si>
  <si>
    <t>Kodi i Ministris</t>
  </si>
  <si>
    <t>Kodi i Programi</t>
  </si>
  <si>
    <t>Emërtimi i Programit</t>
  </si>
  <si>
    <t>Viti</t>
  </si>
  <si>
    <t>Tipi i Buxhetit</t>
  </si>
  <si>
    <t>Art. 230</t>
  </si>
  <si>
    <t>Art. 231</t>
  </si>
  <si>
    <t>Art. 600</t>
  </si>
  <si>
    <t>Art. 601</t>
  </si>
  <si>
    <t>Art. 602</t>
  </si>
  <si>
    <t>Art. 603</t>
  </si>
  <si>
    <t>Art. 604</t>
  </si>
  <si>
    <t>Art. 605</t>
  </si>
  <si>
    <t>Art. 606</t>
  </si>
  <si>
    <t>Total</t>
  </si>
  <si>
    <t>12</t>
  </si>
  <si>
    <t>01110</t>
  </si>
  <si>
    <t>Planifikimi, Menaxhimi dhe Administrimi</t>
  </si>
  <si>
    <t>Plani fillestar</t>
  </si>
  <si>
    <t>Plani i rishikuar</t>
  </si>
  <si>
    <t>Shpenzime faktike</t>
  </si>
  <si>
    <t>Angazhime</t>
  </si>
  <si>
    <t>Ndryshimi ne vlere absolute</t>
  </si>
  <si>
    <t>Realizimi ne %</t>
  </si>
  <si>
    <t>Te ardhura jashte limiti</t>
  </si>
  <si>
    <t>08220</t>
  </si>
  <si>
    <t xml:space="preserve">Trashëgimia Kulturore dhe Muzetë </t>
  </si>
  <si>
    <t>08230</t>
  </si>
  <si>
    <t>Arti dhe Kultura</t>
  </si>
  <si>
    <t>Total i Ministrisë/Institucionit</t>
  </si>
  <si>
    <t>Numri i punonjesve në Total</t>
  </si>
  <si>
    <t>Numri faktik</t>
  </si>
  <si>
    <t>Emri</t>
  </si>
  <si>
    <t>Sekretari i Përgjithshëm</t>
  </si>
  <si>
    <t>Firma</t>
  </si>
  <si>
    <t>Data</t>
  </si>
  <si>
    <t>znj. Llambriola  Misto</t>
  </si>
  <si>
    <t>04760</t>
  </si>
  <si>
    <t>08140</t>
  </si>
  <si>
    <t>08610</t>
  </si>
  <si>
    <t>Zhvillimi i Turizmit</t>
  </si>
  <si>
    <t>Zhvillimi I Sportit</t>
  </si>
  <si>
    <t>Mbeshtetje per Rinine dhe Femijet</t>
  </si>
  <si>
    <t>Periudha e Raportimit  '04-2026</t>
  </si>
  <si>
    <t>Art. 232</t>
  </si>
  <si>
    <t>29.05.2026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</si>
</sst>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Times New Roman"/>
      <family val="1"/>
    </font>
    <font>
      <sz val="10"/>
      <color rgb="FF050505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50505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color rgb="FF080808"/>
      <name val="Times New Roman"/>
      <family val="1"/>
    </font>
    <font>
      <sz val="10"/>
      <color rgb="FF080808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50505"/>
      </left>
      <right style="thin">
        <color rgb="FF050505"/>
      </right>
      <top style="double">
        <color rgb="FF050505"/>
      </top>
      <bottom style="medium">
        <color rgb="FF050505"/>
      </bottom>
      <diagonal/>
    </border>
    <border>
      <left style="thin">
        <color rgb="FF050505"/>
      </left>
      <right style="double">
        <color rgb="FF050505"/>
      </right>
      <top style="double">
        <color rgb="FF050505"/>
      </top>
      <bottom style="medium">
        <color rgb="FF05050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 style="thin">
        <color rgb="FF050505"/>
      </right>
      <top style="double">
        <color rgb="FF050505"/>
      </top>
      <bottom style="medium">
        <color rgb="FF050505"/>
      </bottom>
      <diagonal/>
    </border>
    <border>
      <left/>
      <right style="thin">
        <color rgb="FF050505"/>
      </right>
      <top style="thin">
        <color rgb="FF050505"/>
      </top>
      <bottom style="thin">
        <color rgb="FF05050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3" fillId="2" borderId="0" xfId="0" applyFont="1" applyFill="1" applyAlignment="1" applyProtection="1">
      <alignment wrapText="1"/>
      <protection locked="0"/>
    </xf>
    <xf numFmtId="0" fontId="4" fillId="3" borderId="1" xfId="0" applyFont="1" applyFill="1" applyBorder="1" applyAlignment="1">
      <alignment horizontal="left" vertical="top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/>
    <xf numFmtId="164" fontId="3" fillId="2" borderId="0" xfId="1" applyNumberFormat="1" applyFont="1" applyFill="1" applyAlignment="1" applyProtection="1">
      <alignment wrapText="1"/>
      <protection locked="0"/>
    </xf>
    <xf numFmtId="164" fontId="3" fillId="0" borderId="0" xfId="1" applyNumberFormat="1" applyFont="1" applyFill="1" applyAlignment="1" applyProtection="1">
      <alignment wrapText="1"/>
      <protection locked="0"/>
    </xf>
    <xf numFmtId="0" fontId="6" fillId="5" borderId="19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3" fillId="2" borderId="17" xfId="0" applyFont="1" applyFill="1" applyBorder="1" applyAlignment="1" applyProtection="1">
      <alignment wrapText="1"/>
      <protection locked="0"/>
    </xf>
    <xf numFmtId="0" fontId="7" fillId="9" borderId="10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left" vertical="center"/>
    </xf>
    <xf numFmtId="3" fontId="7" fillId="12" borderId="5" xfId="0" applyNumberFormat="1" applyFont="1" applyFill="1" applyBorder="1" applyAlignment="1">
      <alignment horizontal="right" vertical="center"/>
    </xf>
    <xf numFmtId="3" fontId="7" fillId="13" borderId="6" xfId="0" applyNumberFormat="1" applyFont="1" applyFill="1" applyBorder="1" applyAlignment="1">
      <alignment horizontal="right" vertical="center"/>
    </xf>
    <xf numFmtId="164" fontId="3" fillId="0" borderId="0" xfId="1" applyNumberFormat="1" applyFont="1"/>
    <xf numFmtId="3" fontId="7" fillId="16" borderId="5" xfId="0" applyNumberFormat="1" applyFont="1" applyFill="1" applyBorder="1" applyAlignment="1">
      <alignment horizontal="right" vertical="center"/>
    </xf>
    <xf numFmtId="9" fontId="7" fillId="12" borderId="5" xfId="2" applyFont="1" applyFill="1" applyBorder="1" applyAlignment="1">
      <alignment horizontal="right" vertical="center"/>
    </xf>
    <xf numFmtId="9" fontId="7" fillId="13" borderId="6" xfId="2" applyFont="1" applyFill="1" applyBorder="1" applyAlignment="1">
      <alignment horizontal="right" vertical="center"/>
    </xf>
    <xf numFmtId="3" fontId="3" fillId="0" borderId="0" xfId="0" applyNumberFormat="1" applyFont="1"/>
    <xf numFmtId="0" fontId="8" fillId="10" borderId="5" xfId="0" applyFont="1" applyFill="1" applyBorder="1" applyAlignment="1">
      <alignment horizontal="center" vertical="center"/>
    </xf>
    <xf numFmtId="164" fontId="3" fillId="0" borderId="0" xfId="0" applyNumberFormat="1" applyFont="1"/>
    <xf numFmtId="9" fontId="7" fillId="12" borderId="14" xfId="2" applyFont="1" applyFill="1" applyBorder="1" applyAlignment="1">
      <alignment horizontal="right" vertical="center"/>
    </xf>
    <xf numFmtId="164" fontId="7" fillId="12" borderId="5" xfId="1" applyNumberFormat="1" applyFont="1" applyFill="1" applyBorder="1" applyAlignment="1">
      <alignment horizontal="right" vertical="center"/>
    </xf>
    <xf numFmtId="0" fontId="8" fillId="10" borderId="5" xfId="0" quotePrefix="1" applyFont="1" applyFill="1" applyBorder="1" applyAlignment="1">
      <alignment horizontal="center" vertical="center"/>
    </xf>
    <xf numFmtId="9" fontId="7" fillId="13" borderId="14" xfId="2" applyFont="1" applyFill="1" applyBorder="1" applyAlignment="1">
      <alignment horizontal="right" vertical="center"/>
    </xf>
    <xf numFmtId="3" fontId="7" fillId="12" borderId="11" xfId="0" applyNumberFormat="1" applyFont="1" applyFill="1" applyBorder="1" applyAlignment="1">
      <alignment horizontal="right" vertical="center"/>
    </xf>
    <xf numFmtId="3" fontId="7" fillId="12" borderId="8" xfId="0" applyNumberFormat="1" applyFont="1" applyFill="1" applyBorder="1" applyAlignment="1">
      <alignment horizontal="right" vertical="center"/>
    </xf>
    <xf numFmtId="3" fontId="7" fillId="12" borderId="9" xfId="0" applyNumberFormat="1" applyFont="1" applyFill="1" applyBorder="1" applyAlignment="1">
      <alignment horizontal="right" vertical="center"/>
    </xf>
    <xf numFmtId="9" fontId="7" fillId="12" borderId="8" xfId="2" applyFont="1" applyFill="1" applyBorder="1" applyAlignment="1">
      <alignment horizontal="right" vertical="center"/>
    </xf>
    <xf numFmtId="9" fontId="7" fillId="12" borderId="9" xfId="2" applyFont="1" applyFill="1" applyBorder="1" applyAlignment="1">
      <alignment horizontal="right" vertical="center"/>
    </xf>
    <xf numFmtId="9" fontId="7" fillId="12" borderId="13" xfId="2" applyFont="1" applyFill="1" applyBorder="1" applyAlignment="1">
      <alignment horizontal="right" vertical="center"/>
    </xf>
    <xf numFmtId="0" fontId="3" fillId="0" borderId="17" xfId="0" applyFont="1" applyBorder="1" applyAlignment="1" applyProtection="1">
      <alignment wrapText="1"/>
      <protection locked="0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164" fontId="3" fillId="0" borderId="0" xfId="1" applyNumberFormat="1" applyFont="1" applyFill="1"/>
    <xf numFmtId="3" fontId="7" fillId="0" borderId="9" xfId="0" applyNumberFormat="1" applyFont="1" applyBorder="1" applyAlignment="1">
      <alignment horizontal="right" vertical="center"/>
    </xf>
    <xf numFmtId="3" fontId="7" fillId="12" borderId="13" xfId="0" applyNumberFormat="1" applyFont="1" applyFill="1" applyBorder="1" applyAlignment="1">
      <alignment horizontal="right" vertical="center"/>
    </xf>
    <xf numFmtId="3" fontId="7" fillId="12" borderId="12" xfId="0" applyNumberFormat="1" applyFont="1" applyFill="1" applyBorder="1" applyAlignment="1">
      <alignment horizontal="right" vertical="center"/>
    </xf>
    <xf numFmtId="3" fontId="7" fillId="13" borderId="14" xfId="0" applyNumberFormat="1" applyFont="1" applyFill="1" applyBorder="1" applyAlignment="1">
      <alignment horizontal="right" vertical="center"/>
    </xf>
    <xf numFmtId="0" fontId="7" fillId="9" borderId="18" xfId="0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1" borderId="15" xfId="0" applyFont="1" applyFill="1" applyBorder="1" applyAlignment="1">
      <alignment horizontal="left" vertical="center"/>
    </xf>
    <xf numFmtId="3" fontId="7" fillId="12" borderId="15" xfId="0" applyNumberFormat="1" applyFont="1" applyFill="1" applyBorder="1" applyAlignment="1">
      <alignment horizontal="right" vertical="center"/>
    </xf>
    <xf numFmtId="3" fontId="7" fillId="13" borderId="16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Alignment="1" applyProtection="1">
      <alignment wrapText="1"/>
      <protection locked="0"/>
    </xf>
    <xf numFmtId="0" fontId="10" fillId="16" borderId="20" xfId="0" applyFont="1" applyFill="1" applyBorder="1" applyAlignment="1">
      <alignment horizontal="left"/>
    </xf>
    <xf numFmtId="0" fontId="10" fillId="16" borderId="2" xfId="0" applyFont="1" applyFill="1" applyBorder="1" applyAlignment="1">
      <alignment horizontal="left"/>
    </xf>
    <xf numFmtId="164" fontId="3" fillId="2" borderId="0" xfId="0" applyNumberFormat="1" applyFont="1" applyFill="1" applyAlignment="1" applyProtection="1">
      <alignment wrapText="1"/>
      <protection locked="0"/>
    </xf>
    <xf numFmtId="3" fontId="7" fillId="0" borderId="9" xfId="0" applyNumberFormat="1" applyFont="1" applyBorder="1" applyAlignment="1">
      <alignment horizontal="right" vertical="center"/>
    </xf>
    <xf numFmtId="3" fontId="7" fillId="12" borderId="9" xfId="0" applyNumberFormat="1" applyFont="1" applyFill="1" applyBorder="1" applyAlignment="1">
      <alignment horizontal="right" vertical="center"/>
    </xf>
    <xf numFmtId="0" fontId="7" fillId="14" borderId="2" xfId="0" applyFont="1" applyFill="1" applyBorder="1" applyAlignment="1">
      <alignment horizontal="left" vertical="top"/>
    </xf>
    <xf numFmtId="3" fontId="7" fillId="12" borderId="12" xfId="0" applyNumberFormat="1" applyFont="1" applyFill="1" applyBorder="1" applyAlignment="1">
      <alignment horizontal="right" vertical="center"/>
    </xf>
    <xf numFmtId="3" fontId="7" fillId="12" borderId="15" xfId="0" applyNumberFormat="1" applyFont="1" applyFill="1" applyBorder="1" applyAlignment="1">
      <alignment horizontal="right" vertical="center"/>
    </xf>
    <xf numFmtId="0" fontId="9" fillId="15" borderId="9" xfId="0" applyFont="1" applyFill="1" applyBorder="1" applyAlignment="1">
      <alignment horizontal="center" vertical="center" wrapText="1"/>
    </xf>
    <xf numFmtId="0" fontId="10" fillId="16" borderId="7" xfId="0" applyFont="1" applyFill="1" applyBorder="1" applyAlignment="1">
      <alignment horizontal="left"/>
    </xf>
    <xf numFmtId="3" fontId="7" fillId="12" borderId="11" xfId="0" applyNumberFormat="1" applyFont="1" applyFill="1" applyBorder="1" applyAlignment="1">
      <alignment horizontal="right" vertical="center"/>
    </xf>
    <xf numFmtId="9" fontId="7" fillId="12" borderId="9" xfId="2" applyFont="1" applyFill="1" applyBorder="1" applyAlignment="1">
      <alignment horizontal="right" vertical="center"/>
    </xf>
    <xf numFmtId="3" fontId="7" fillId="12" borderId="5" xfId="0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top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6" fillId="7" borderId="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W70"/>
  <sheetViews>
    <sheetView tabSelected="1" workbookViewId="0">
      <selection activeCell="L62" sqref="L62"/>
    </sheetView>
  </sheetViews>
  <sheetFormatPr defaultRowHeight="12.75" x14ac:dyDescent="0.2"/>
  <cols>
    <col min="1" max="1" width="3.28515625" style="4" customWidth="1"/>
    <col min="2" max="2" width="0.140625" style="4" customWidth="1"/>
    <col min="3" max="3" width="9" style="4" customWidth="1"/>
    <col min="4" max="4" width="9.140625" style="4" customWidth="1"/>
    <col min="5" max="5" width="31" style="4" customWidth="1"/>
    <col min="6" max="6" width="11.85546875" style="4" customWidth="1"/>
    <col min="7" max="7" width="16.42578125" style="4" customWidth="1"/>
    <col min="8" max="8" width="14.85546875" style="4" customWidth="1"/>
    <col min="9" max="9" width="16.140625" style="4" customWidth="1"/>
    <col min="10" max="10" width="14.28515625" style="4" customWidth="1"/>
    <col min="11" max="13" width="15.42578125" style="4" customWidth="1"/>
    <col min="14" max="14" width="14" style="4" customWidth="1"/>
    <col min="15" max="15" width="0.140625" style="4" hidden="1" customWidth="1"/>
    <col min="16" max="16" width="13.140625" style="4" customWidth="1"/>
    <col min="17" max="18" width="14.85546875" style="4" customWidth="1"/>
    <col min="19" max="19" width="15" style="4" customWidth="1"/>
    <col min="20" max="20" width="18" style="4" bestFit="1" customWidth="1"/>
    <col min="21" max="21" width="16.85546875" style="4" bestFit="1" customWidth="1"/>
    <col min="22" max="23" width="18" style="4" bestFit="1" customWidth="1"/>
    <col min="24" max="16384" width="9.140625" style="4"/>
  </cols>
  <sheetData>
    <row r="1" spans="1:23" x14ac:dyDescent="0.2">
      <c r="A1" s="1"/>
      <c r="B1" s="1"/>
      <c r="C1" s="2"/>
      <c r="D1" s="3"/>
      <c r="E1" s="1"/>
      <c r="F1" s="1"/>
      <c r="G1" s="1"/>
      <c r="I1" s="5"/>
      <c r="J1" s="5"/>
      <c r="K1" s="5"/>
      <c r="L1" s="5"/>
      <c r="M1" s="5"/>
      <c r="N1" s="5"/>
      <c r="O1" s="5"/>
      <c r="P1" s="5"/>
      <c r="Q1" s="5"/>
      <c r="R1" s="5"/>
      <c r="S1" s="6"/>
    </row>
    <row r="2" spans="1:23" x14ac:dyDescent="0.2">
      <c r="A2" s="1"/>
      <c r="B2" s="1"/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23" ht="13.5" thickBot="1" x14ac:dyDescent="0.25">
      <c r="A3" s="1"/>
      <c r="B3" s="1"/>
      <c r="C3" s="64" t="s">
        <v>44</v>
      </c>
      <c r="D3" s="64"/>
      <c r="E3" s="64"/>
      <c r="F3" s="64"/>
      <c r="G3" s="64"/>
      <c r="H3" s="64"/>
      <c r="I3" s="64"/>
      <c r="J3" s="65"/>
      <c r="K3" s="64"/>
      <c r="L3" s="64"/>
      <c r="M3" s="64"/>
      <c r="N3" s="64"/>
      <c r="O3" s="64"/>
      <c r="P3" s="64"/>
      <c r="Q3" s="64"/>
      <c r="R3" s="64"/>
      <c r="S3" s="64"/>
    </row>
    <row r="4" spans="1:23" ht="33" customHeight="1" thickTop="1" thickBot="1" x14ac:dyDescent="0.25">
      <c r="A4" s="66"/>
      <c r="B4" s="67"/>
      <c r="C4" s="7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9" t="s">
        <v>6</v>
      </c>
      <c r="I4" s="9" t="s">
        <v>7</v>
      </c>
      <c r="J4" s="9" t="s">
        <v>45</v>
      </c>
      <c r="K4" s="9" t="s">
        <v>8</v>
      </c>
      <c r="L4" s="9" t="s">
        <v>9</v>
      </c>
      <c r="M4" s="9" t="s">
        <v>10</v>
      </c>
      <c r="N4" s="68" t="s">
        <v>11</v>
      </c>
      <c r="O4" s="68"/>
      <c r="P4" s="9" t="s">
        <v>12</v>
      </c>
      <c r="Q4" s="9" t="s">
        <v>13</v>
      </c>
      <c r="R4" s="9" t="s">
        <v>14</v>
      </c>
      <c r="S4" s="10" t="s">
        <v>15</v>
      </c>
    </row>
    <row r="5" spans="1:23" x14ac:dyDescent="0.2">
      <c r="A5" s="1"/>
      <c r="B5" s="11"/>
      <c r="C5" s="12" t="s">
        <v>16</v>
      </c>
      <c r="D5" s="13" t="s">
        <v>17</v>
      </c>
      <c r="E5" s="13" t="s">
        <v>18</v>
      </c>
      <c r="F5" s="13">
        <v>2026</v>
      </c>
      <c r="G5" s="14" t="s">
        <v>19</v>
      </c>
      <c r="H5" s="15"/>
      <c r="I5" s="15">
        <v>10000000</v>
      </c>
      <c r="J5" s="15"/>
      <c r="K5" s="15">
        <v>278000000</v>
      </c>
      <c r="L5" s="15">
        <v>43800000</v>
      </c>
      <c r="M5" s="15">
        <v>65000000</v>
      </c>
      <c r="N5" s="62"/>
      <c r="O5" s="62"/>
      <c r="P5" s="15"/>
      <c r="Q5" s="15"/>
      <c r="R5" s="15">
        <v>0</v>
      </c>
      <c r="S5" s="16">
        <f>H5+I5+K5+L5+M5+N5+P5+Q5+R5+J5</f>
        <v>396800000</v>
      </c>
    </row>
    <row r="6" spans="1:23" x14ac:dyDescent="0.2">
      <c r="A6" s="1"/>
      <c r="B6" s="11"/>
      <c r="C6" s="12" t="s">
        <v>16</v>
      </c>
      <c r="D6" s="13" t="s">
        <v>17</v>
      </c>
      <c r="E6" s="13" t="s">
        <v>18</v>
      </c>
      <c r="F6" s="13">
        <v>2026</v>
      </c>
      <c r="G6" s="14" t="s">
        <v>20</v>
      </c>
      <c r="H6" s="15"/>
      <c r="I6" s="15">
        <v>10000000</v>
      </c>
      <c r="J6" s="15"/>
      <c r="K6" s="15">
        <v>278000000</v>
      </c>
      <c r="L6" s="15">
        <v>43800000</v>
      </c>
      <c r="M6" s="15">
        <v>65000000</v>
      </c>
      <c r="N6" s="62"/>
      <c r="O6" s="62"/>
      <c r="P6" s="15"/>
      <c r="Q6" s="15"/>
      <c r="R6" s="15">
        <v>800000</v>
      </c>
      <c r="S6" s="16">
        <f t="shared" ref="S6:S8" si="0">H6+I6+K6+L6+M6+N6+P6+Q6+R6+J6</f>
        <v>397600000</v>
      </c>
      <c r="T6" s="17"/>
      <c r="U6" s="17"/>
      <c r="V6" s="17"/>
      <c r="W6" s="17"/>
    </row>
    <row r="7" spans="1:23" x14ac:dyDescent="0.2">
      <c r="A7" s="1"/>
      <c r="B7" s="11"/>
      <c r="C7" s="12" t="s">
        <v>16</v>
      </c>
      <c r="D7" s="13" t="s">
        <v>17</v>
      </c>
      <c r="E7" s="13" t="s">
        <v>18</v>
      </c>
      <c r="F7" s="13">
        <v>2026</v>
      </c>
      <c r="G7" s="14" t="s">
        <v>21</v>
      </c>
      <c r="H7" s="15"/>
      <c r="I7" s="15">
        <v>0</v>
      </c>
      <c r="J7" s="15"/>
      <c r="K7" s="15">
        <v>62103215</v>
      </c>
      <c r="L7" s="15">
        <v>9869857</v>
      </c>
      <c r="M7" s="15">
        <v>30716119</v>
      </c>
      <c r="N7" s="62"/>
      <c r="O7" s="62"/>
      <c r="P7" s="15"/>
      <c r="Q7" s="15"/>
      <c r="R7" s="15">
        <v>233434</v>
      </c>
      <c r="S7" s="16">
        <f>H7+I7+K7+L7+M7+N7+P7+Q7+R7+J7</f>
        <v>102922625</v>
      </c>
    </row>
    <row r="8" spans="1:23" x14ac:dyDescent="0.2">
      <c r="A8" s="1"/>
      <c r="B8" s="11"/>
      <c r="C8" s="12" t="s">
        <v>16</v>
      </c>
      <c r="D8" s="13" t="s">
        <v>17</v>
      </c>
      <c r="E8" s="13" t="s">
        <v>18</v>
      </c>
      <c r="F8" s="13">
        <v>2026</v>
      </c>
      <c r="G8" s="14" t="s">
        <v>22</v>
      </c>
      <c r="H8" s="15"/>
      <c r="I8" s="15">
        <v>0</v>
      </c>
      <c r="J8" s="15"/>
      <c r="K8" s="15">
        <v>0</v>
      </c>
      <c r="L8" s="15"/>
      <c r="M8" s="15">
        <v>16399898</v>
      </c>
      <c r="N8" s="62"/>
      <c r="O8" s="62"/>
      <c r="P8" s="15"/>
      <c r="Q8" s="15"/>
      <c r="R8" s="15"/>
      <c r="S8" s="16">
        <f t="shared" si="0"/>
        <v>16399898</v>
      </c>
    </row>
    <row r="9" spans="1:23" x14ac:dyDescent="0.2">
      <c r="A9" s="1"/>
      <c r="B9" s="11"/>
      <c r="C9" s="12" t="s">
        <v>16</v>
      </c>
      <c r="D9" s="13"/>
      <c r="E9" s="13" t="s">
        <v>23</v>
      </c>
      <c r="F9" s="13">
        <v>2026</v>
      </c>
      <c r="G9" s="14"/>
      <c r="H9" s="18">
        <f>H6-H7-H8</f>
        <v>0</v>
      </c>
      <c r="I9" s="18">
        <f t="shared" ref="I9:S9" si="1">I6-I7-I8</f>
        <v>10000000</v>
      </c>
      <c r="J9" s="18">
        <f t="shared" si="1"/>
        <v>0</v>
      </c>
      <c r="K9" s="18">
        <f t="shared" si="1"/>
        <v>215896785</v>
      </c>
      <c r="L9" s="18">
        <f t="shared" si="1"/>
        <v>33930143</v>
      </c>
      <c r="M9" s="18">
        <f t="shared" si="1"/>
        <v>17883983</v>
      </c>
      <c r="N9" s="18">
        <f t="shared" si="1"/>
        <v>0</v>
      </c>
      <c r="O9" s="18">
        <f t="shared" si="1"/>
        <v>0</v>
      </c>
      <c r="P9" s="18">
        <f t="shared" si="1"/>
        <v>0</v>
      </c>
      <c r="Q9" s="18">
        <f t="shared" si="1"/>
        <v>0</v>
      </c>
      <c r="R9" s="18">
        <f t="shared" si="1"/>
        <v>566566</v>
      </c>
      <c r="S9" s="18">
        <f t="shared" si="1"/>
        <v>278277477</v>
      </c>
    </row>
    <row r="10" spans="1:23" x14ac:dyDescent="0.2">
      <c r="A10" s="1"/>
      <c r="B10" s="11"/>
      <c r="C10" s="12" t="s">
        <v>16</v>
      </c>
      <c r="D10" s="13"/>
      <c r="E10" s="13" t="s">
        <v>24</v>
      </c>
      <c r="F10" s="13">
        <v>2026</v>
      </c>
      <c r="G10" s="14"/>
      <c r="H10" s="19" t="e">
        <f t="shared" ref="H10:M10" si="2">H7/H6</f>
        <v>#DIV/0!</v>
      </c>
      <c r="I10" s="19">
        <f t="shared" si="2"/>
        <v>0</v>
      </c>
      <c r="J10" s="19" t="e">
        <f t="shared" si="2"/>
        <v>#DIV/0!</v>
      </c>
      <c r="K10" s="19">
        <f t="shared" si="2"/>
        <v>0.22339285971223022</v>
      </c>
      <c r="L10" s="19">
        <f t="shared" si="2"/>
        <v>0.225339200913242</v>
      </c>
      <c r="M10" s="19">
        <f t="shared" si="2"/>
        <v>0.47255567692307693</v>
      </c>
      <c r="N10" s="62"/>
      <c r="O10" s="62"/>
      <c r="P10" s="15"/>
      <c r="Q10" s="19" t="e">
        <f>Q7/Q6</f>
        <v>#DIV/0!</v>
      </c>
      <c r="R10" s="19">
        <f>R7/R6</f>
        <v>0.29179250000000001</v>
      </c>
      <c r="S10" s="20">
        <f>S7/S6</f>
        <v>0.25885972082494968</v>
      </c>
    </row>
    <row r="11" spans="1:23" x14ac:dyDescent="0.2">
      <c r="A11" s="1"/>
      <c r="B11" s="11"/>
      <c r="C11" s="12" t="s">
        <v>16</v>
      </c>
      <c r="D11" s="13"/>
      <c r="E11" s="13" t="s">
        <v>25</v>
      </c>
      <c r="F11" s="13">
        <v>2026</v>
      </c>
      <c r="G11" s="14" t="s">
        <v>21</v>
      </c>
      <c r="H11" s="15">
        <v>0</v>
      </c>
      <c r="I11" s="15">
        <v>0</v>
      </c>
      <c r="J11" s="15"/>
      <c r="K11" s="15">
        <v>0</v>
      </c>
      <c r="L11" s="15">
        <v>0</v>
      </c>
      <c r="M11" s="15">
        <v>0</v>
      </c>
      <c r="N11" s="62">
        <v>0</v>
      </c>
      <c r="O11" s="62"/>
      <c r="P11" s="15">
        <v>0</v>
      </c>
      <c r="Q11" s="15">
        <v>0</v>
      </c>
      <c r="R11" s="15"/>
      <c r="S11" s="16">
        <f>H11+I11+K11+L11+M11+N11+P11+Q11+R11+J11</f>
        <v>0</v>
      </c>
      <c r="T11" s="21"/>
    </row>
    <row r="12" spans="1:23" x14ac:dyDescent="0.2">
      <c r="A12" s="1"/>
      <c r="B12" s="11"/>
      <c r="C12" s="12" t="s">
        <v>16</v>
      </c>
      <c r="D12" s="22" t="s">
        <v>26</v>
      </c>
      <c r="E12" s="13" t="s">
        <v>27</v>
      </c>
      <c r="F12" s="13">
        <v>2026</v>
      </c>
      <c r="G12" s="14" t="s">
        <v>19</v>
      </c>
      <c r="H12" s="15">
        <v>29900000</v>
      </c>
      <c r="I12" s="15">
        <v>245000000</v>
      </c>
      <c r="J12" s="15">
        <v>100000</v>
      </c>
      <c r="K12" s="15">
        <v>400930000</v>
      </c>
      <c r="L12" s="15">
        <v>66930000</v>
      </c>
      <c r="M12" s="15">
        <v>235295000</v>
      </c>
      <c r="N12" s="62"/>
      <c r="O12" s="62"/>
      <c r="P12" s="15">
        <v>126776000</v>
      </c>
      <c r="Q12" s="15">
        <v>491000</v>
      </c>
      <c r="R12" s="15">
        <v>50456000</v>
      </c>
      <c r="S12" s="16">
        <f>H12+I12+K12+L12+M12+N12+P12+Q12+R12+J12</f>
        <v>1155878000</v>
      </c>
      <c r="T12" s="17"/>
      <c r="U12" s="17"/>
      <c r="V12" s="17"/>
      <c r="W12" s="17"/>
    </row>
    <row r="13" spans="1:23" x14ac:dyDescent="0.2">
      <c r="A13" s="1"/>
      <c r="B13" s="11"/>
      <c r="C13" s="12" t="s">
        <v>16</v>
      </c>
      <c r="D13" s="13" t="s">
        <v>26</v>
      </c>
      <c r="E13" s="13" t="s">
        <v>27</v>
      </c>
      <c r="F13" s="13">
        <v>2026</v>
      </c>
      <c r="G13" s="14" t="s">
        <v>20</v>
      </c>
      <c r="H13" s="15">
        <v>29900000</v>
      </c>
      <c r="I13" s="15">
        <v>245000000</v>
      </c>
      <c r="J13" s="15">
        <v>100000</v>
      </c>
      <c r="K13" s="15">
        <v>400930000</v>
      </c>
      <c r="L13" s="15">
        <v>66930000</v>
      </c>
      <c r="M13" s="15">
        <v>235295000</v>
      </c>
      <c r="N13" s="62"/>
      <c r="O13" s="62"/>
      <c r="P13" s="15">
        <v>126776000</v>
      </c>
      <c r="Q13" s="15">
        <v>491000</v>
      </c>
      <c r="R13" s="15">
        <v>51556000</v>
      </c>
      <c r="S13" s="16">
        <f t="shared" ref="S13:S16" si="3">H13+I13+K13+L13+M13+N13+P13+Q13+R13+J13</f>
        <v>1156978000</v>
      </c>
      <c r="T13" s="17"/>
      <c r="U13" s="17"/>
      <c r="V13" s="17"/>
    </row>
    <row r="14" spans="1:23" x14ac:dyDescent="0.2">
      <c r="A14" s="1"/>
      <c r="B14" s="11"/>
      <c r="C14" s="12" t="s">
        <v>16</v>
      </c>
      <c r="D14" s="13" t="s">
        <v>26</v>
      </c>
      <c r="E14" s="13" t="s">
        <v>27</v>
      </c>
      <c r="F14" s="13">
        <v>2026</v>
      </c>
      <c r="G14" s="14" t="s">
        <v>21</v>
      </c>
      <c r="H14" s="15">
        <v>71320</v>
      </c>
      <c r="I14" s="15">
        <f>2058650+196650</f>
        <v>2255300</v>
      </c>
      <c r="J14" s="15">
        <v>0</v>
      </c>
      <c r="K14" s="15">
        <v>133537142</v>
      </c>
      <c r="L14" s="15">
        <v>22241699</v>
      </c>
      <c r="M14" s="15">
        <v>39895039</v>
      </c>
      <c r="N14" s="62"/>
      <c r="O14" s="62"/>
      <c r="P14" s="15">
        <v>19315220</v>
      </c>
      <c r="Q14" s="15">
        <v>164485</v>
      </c>
      <c r="R14" s="15">
        <v>340721</v>
      </c>
      <c r="S14" s="16">
        <f t="shared" si="3"/>
        <v>217820926</v>
      </c>
      <c r="V14" s="23"/>
    </row>
    <row r="15" spans="1:23" x14ac:dyDescent="0.2">
      <c r="A15" s="1"/>
      <c r="B15" s="11"/>
      <c r="C15" s="12" t="s">
        <v>16</v>
      </c>
      <c r="D15" s="13" t="s">
        <v>26</v>
      </c>
      <c r="E15" s="13" t="s">
        <v>27</v>
      </c>
      <c r="F15" s="13">
        <v>2026</v>
      </c>
      <c r="G15" s="14" t="s">
        <v>22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46621494</v>
      </c>
      <c r="N15" s="62"/>
      <c r="O15" s="62"/>
      <c r="P15" s="15">
        <v>0</v>
      </c>
      <c r="Q15" s="15">
        <v>0</v>
      </c>
      <c r="R15" s="15"/>
      <c r="S15" s="16">
        <f t="shared" si="3"/>
        <v>46621494</v>
      </c>
    </row>
    <row r="16" spans="1:23" x14ac:dyDescent="0.2">
      <c r="A16" s="1"/>
      <c r="B16" s="11"/>
      <c r="C16" s="12" t="s">
        <v>16</v>
      </c>
      <c r="D16" s="13"/>
      <c r="E16" s="13" t="s">
        <v>23</v>
      </c>
      <c r="F16" s="13">
        <v>2026</v>
      </c>
      <c r="G16" s="14"/>
      <c r="H16" s="15">
        <f t="shared" ref="H16:M16" si="4">H13-H14-H15</f>
        <v>29828680</v>
      </c>
      <c r="I16" s="15">
        <f t="shared" si="4"/>
        <v>242744700</v>
      </c>
      <c r="J16" s="15">
        <f t="shared" si="4"/>
        <v>100000</v>
      </c>
      <c r="K16" s="15">
        <f t="shared" si="4"/>
        <v>267392858</v>
      </c>
      <c r="L16" s="15">
        <f t="shared" si="4"/>
        <v>44688301</v>
      </c>
      <c r="M16" s="15">
        <f t="shared" si="4"/>
        <v>148778467</v>
      </c>
      <c r="N16" s="62">
        <f t="shared" ref="N16:P16" si="5">N13-N14-N15</f>
        <v>0</v>
      </c>
      <c r="O16" s="62">
        <f t="shared" si="5"/>
        <v>0</v>
      </c>
      <c r="P16" s="15">
        <f t="shared" si="5"/>
        <v>107460780</v>
      </c>
      <c r="Q16" s="15">
        <f>Q13-Q14-Q15</f>
        <v>326515</v>
      </c>
      <c r="R16" s="15">
        <f>R13-R14-R15</f>
        <v>51215279</v>
      </c>
      <c r="S16" s="16">
        <f t="shared" si="3"/>
        <v>892535580</v>
      </c>
    </row>
    <row r="17" spans="1:23" x14ac:dyDescent="0.2">
      <c r="A17" s="1"/>
      <c r="B17" s="11"/>
      <c r="C17" s="12" t="s">
        <v>16</v>
      </c>
      <c r="D17" s="13"/>
      <c r="E17" s="13" t="s">
        <v>24</v>
      </c>
      <c r="F17" s="13">
        <v>2026</v>
      </c>
      <c r="G17" s="14"/>
      <c r="H17" s="19"/>
      <c r="I17" s="19"/>
      <c r="J17" s="19"/>
      <c r="K17" s="19">
        <f>K14/K13</f>
        <v>0.33306847080537749</v>
      </c>
      <c r="L17" s="19">
        <f>L14/L13</f>
        <v>0.33231284924548038</v>
      </c>
      <c r="M17" s="19">
        <f>M14/M13</f>
        <v>0.16955327992520028</v>
      </c>
      <c r="N17" s="62">
        <v>0</v>
      </c>
      <c r="O17" s="62"/>
      <c r="P17" s="19">
        <f>P14/P13</f>
        <v>0.15235707073894111</v>
      </c>
      <c r="Q17" s="19">
        <f>Q14/Q13</f>
        <v>0.33500000000000002</v>
      </c>
      <c r="R17" s="19">
        <f>R14/R13</f>
        <v>6.6087555279695865E-3</v>
      </c>
      <c r="S17" s="24">
        <f>S14/S13</f>
        <v>0.18826712867487541</v>
      </c>
    </row>
    <row r="18" spans="1:23" x14ac:dyDescent="0.2">
      <c r="A18" s="1"/>
      <c r="B18" s="11"/>
      <c r="C18" s="12" t="s">
        <v>16</v>
      </c>
      <c r="D18" s="13"/>
      <c r="E18" s="13" t="s">
        <v>25</v>
      </c>
      <c r="F18" s="13">
        <v>2026</v>
      </c>
      <c r="G18" s="14" t="s">
        <v>21</v>
      </c>
      <c r="H18" s="19"/>
      <c r="I18" s="25"/>
      <c r="J18" s="25"/>
      <c r="K18" s="19"/>
      <c r="L18" s="19"/>
      <c r="M18" s="25"/>
      <c r="N18" s="15"/>
      <c r="O18" s="15"/>
      <c r="P18" s="19"/>
      <c r="Q18" s="19"/>
      <c r="R18" s="19"/>
      <c r="S18" s="16">
        <f t="shared" ref="S18:S46" si="6">H18+I18+K18+L18+M18+N18+P18+Q18+R18+J18</f>
        <v>0</v>
      </c>
    </row>
    <row r="19" spans="1:23" x14ac:dyDescent="0.2">
      <c r="A19" s="1"/>
      <c r="B19" s="11"/>
      <c r="C19" s="12" t="s">
        <v>16</v>
      </c>
      <c r="D19" s="22" t="s">
        <v>28</v>
      </c>
      <c r="E19" s="13" t="s">
        <v>29</v>
      </c>
      <c r="F19" s="13">
        <v>2026</v>
      </c>
      <c r="G19" s="14" t="s">
        <v>19</v>
      </c>
      <c r="H19" s="15"/>
      <c r="I19" s="15">
        <v>2218155000</v>
      </c>
      <c r="J19" s="15"/>
      <c r="K19" s="15">
        <v>878761000</v>
      </c>
      <c r="L19" s="15">
        <v>144040000</v>
      </c>
      <c r="M19" s="15">
        <v>121550000</v>
      </c>
      <c r="N19" s="62"/>
      <c r="O19" s="62"/>
      <c r="P19" s="15">
        <v>407500000</v>
      </c>
      <c r="Q19" s="15">
        <v>30424000</v>
      </c>
      <c r="R19" s="15">
        <v>288000</v>
      </c>
      <c r="S19" s="16">
        <f>H19+I19+K19+L19+M19+N19+P19+Q19+R19+J19</f>
        <v>3800718000</v>
      </c>
      <c r="T19" s="17"/>
      <c r="U19" s="17"/>
      <c r="V19" s="17"/>
      <c r="W19" s="17"/>
    </row>
    <row r="20" spans="1:23" x14ac:dyDescent="0.2">
      <c r="A20" s="1"/>
      <c r="B20" s="11"/>
      <c r="C20" s="12" t="s">
        <v>16</v>
      </c>
      <c r="D20" s="13" t="s">
        <v>28</v>
      </c>
      <c r="E20" s="13" t="s">
        <v>29</v>
      </c>
      <c r="F20" s="13">
        <v>2026</v>
      </c>
      <c r="G20" s="14" t="s">
        <v>20</v>
      </c>
      <c r="H20" s="15"/>
      <c r="I20" s="15">
        <v>2218155000</v>
      </c>
      <c r="J20" s="15"/>
      <c r="K20" s="15">
        <v>878761000</v>
      </c>
      <c r="L20" s="15">
        <v>144040000</v>
      </c>
      <c r="M20" s="15">
        <v>121550000</v>
      </c>
      <c r="N20" s="62"/>
      <c r="O20" s="62"/>
      <c r="P20" s="15">
        <v>407500000</v>
      </c>
      <c r="Q20" s="15">
        <v>30424000</v>
      </c>
      <c r="R20" s="15">
        <v>1788000</v>
      </c>
      <c r="S20" s="16">
        <f t="shared" ref="S20:S23" si="7">H20+I20+K20+L20+M20+N20+P20+Q20+R20+J20</f>
        <v>3802218000</v>
      </c>
      <c r="T20" s="17"/>
      <c r="U20" s="17"/>
      <c r="V20" s="17"/>
      <c r="W20" s="17"/>
    </row>
    <row r="21" spans="1:23" x14ac:dyDescent="0.2">
      <c r="A21" s="1"/>
      <c r="B21" s="11"/>
      <c r="C21" s="12" t="s">
        <v>16</v>
      </c>
      <c r="D21" s="13" t="s">
        <v>28</v>
      </c>
      <c r="E21" s="13" t="s">
        <v>29</v>
      </c>
      <c r="F21" s="13">
        <v>2026</v>
      </c>
      <c r="G21" s="14" t="s">
        <v>21</v>
      </c>
      <c r="H21" s="15"/>
      <c r="I21" s="15">
        <v>6647131</v>
      </c>
      <c r="J21" s="15"/>
      <c r="K21" s="15">
        <v>271837645</v>
      </c>
      <c r="L21" s="15">
        <v>44445829</v>
      </c>
      <c r="M21" s="15">
        <v>26527144</v>
      </c>
      <c r="N21" s="62"/>
      <c r="O21" s="62"/>
      <c r="P21" s="15">
        <v>96008157</v>
      </c>
      <c r="Q21" s="15">
        <v>2114999</v>
      </c>
      <c r="R21" s="15">
        <v>285246</v>
      </c>
      <c r="S21" s="16">
        <f t="shared" si="7"/>
        <v>447866151</v>
      </c>
    </row>
    <row r="22" spans="1:23" x14ac:dyDescent="0.2">
      <c r="A22" s="1"/>
      <c r="B22" s="11"/>
      <c r="C22" s="12" t="s">
        <v>16</v>
      </c>
      <c r="D22" s="13" t="s">
        <v>28</v>
      </c>
      <c r="E22" s="13" t="s">
        <v>29</v>
      </c>
      <c r="F22" s="13">
        <v>2026</v>
      </c>
      <c r="G22" s="14" t="s">
        <v>22</v>
      </c>
      <c r="H22" s="15"/>
      <c r="I22" s="15">
        <v>308337869</v>
      </c>
      <c r="J22" s="15"/>
      <c r="K22" s="15">
        <v>0</v>
      </c>
      <c r="L22" s="15">
        <v>0</v>
      </c>
      <c r="M22" s="15">
        <v>13177137</v>
      </c>
      <c r="N22" s="62"/>
      <c r="O22" s="62"/>
      <c r="P22" s="15"/>
      <c r="Q22" s="15"/>
      <c r="R22" s="15"/>
      <c r="S22" s="16">
        <f t="shared" si="7"/>
        <v>321515006</v>
      </c>
    </row>
    <row r="23" spans="1:23" x14ac:dyDescent="0.2">
      <c r="A23" s="1"/>
      <c r="B23" s="11"/>
      <c r="C23" s="12" t="s">
        <v>16</v>
      </c>
      <c r="D23" s="13"/>
      <c r="E23" s="13" t="s">
        <v>23</v>
      </c>
      <c r="F23" s="13">
        <v>2026</v>
      </c>
      <c r="G23" s="14"/>
      <c r="H23" s="15">
        <f>H20-H21-H22</f>
        <v>0</v>
      </c>
      <c r="I23" s="15">
        <f>I20-I21-I22</f>
        <v>1903170000</v>
      </c>
      <c r="J23" s="15"/>
      <c r="K23" s="15">
        <f>K20-K21-K22</f>
        <v>606923355</v>
      </c>
      <c r="L23" s="15">
        <f>L20-L21-L22</f>
        <v>99594171</v>
      </c>
      <c r="M23" s="15">
        <f>M20-M21-M22</f>
        <v>81845719</v>
      </c>
      <c r="N23" s="62">
        <f t="shared" ref="N23:P23" si="8">N20-N21-N22</f>
        <v>0</v>
      </c>
      <c r="O23" s="62">
        <f t="shared" si="8"/>
        <v>0</v>
      </c>
      <c r="P23" s="15">
        <f t="shared" si="8"/>
        <v>311491843</v>
      </c>
      <c r="Q23" s="15">
        <f>Q20-Q21-Q22</f>
        <v>28309001</v>
      </c>
      <c r="R23" s="15">
        <f>R20-R21-R22</f>
        <v>1502754</v>
      </c>
      <c r="S23" s="16">
        <f t="shared" si="7"/>
        <v>3032836843</v>
      </c>
    </row>
    <row r="24" spans="1:23" x14ac:dyDescent="0.2">
      <c r="A24" s="1"/>
      <c r="B24" s="11"/>
      <c r="C24" s="12" t="s">
        <v>16</v>
      </c>
      <c r="D24" s="13"/>
      <c r="E24" s="13" t="s">
        <v>24</v>
      </c>
      <c r="F24" s="13">
        <v>2026</v>
      </c>
      <c r="G24" s="14"/>
      <c r="H24" s="19"/>
      <c r="I24" s="19">
        <f>I21/I20</f>
        <v>2.996693648550259E-3</v>
      </c>
      <c r="J24" s="19"/>
      <c r="K24" s="19">
        <f>K21/K20</f>
        <v>0.3093419541832193</v>
      </c>
      <c r="L24" s="19">
        <f>L21/L20</f>
        <v>0.30856587753401832</v>
      </c>
      <c r="M24" s="19">
        <f>M21/M20</f>
        <v>0.21824059234882764</v>
      </c>
      <c r="N24" s="62">
        <v>0</v>
      </c>
      <c r="O24" s="62"/>
      <c r="P24" s="19">
        <f>P21/P20</f>
        <v>0.23560283926380368</v>
      </c>
      <c r="Q24" s="19">
        <f>Q21/Q20</f>
        <v>6.9517453326321324E-2</v>
      </c>
      <c r="R24" s="19">
        <f>R21/R20</f>
        <v>0.15953355704697986</v>
      </c>
      <c r="S24" s="24">
        <f>S21/S20</f>
        <v>0.11779076081381973</v>
      </c>
    </row>
    <row r="25" spans="1:23" x14ac:dyDescent="0.2">
      <c r="A25" s="1"/>
      <c r="B25" s="11"/>
      <c r="C25" s="12" t="s">
        <v>16</v>
      </c>
      <c r="D25" s="13"/>
      <c r="E25" s="13" t="s">
        <v>25</v>
      </c>
      <c r="F25" s="13">
        <v>2026</v>
      </c>
      <c r="G25" s="14" t="s">
        <v>21</v>
      </c>
      <c r="H25" s="15">
        <v>0</v>
      </c>
      <c r="I25" s="15"/>
      <c r="J25" s="15"/>
      <c r="K25" s="15"/>
      <c r="L25" s="15"/>
      <c r="M25" s="15">
        <v>938097</v>
      </c>
      <c r="N25" s="62"/>
      <c r="O25" s="62"/>
      <c r="P25" s="15"/>
      <c r="Q25" s="15"/>
      <c r="R25" s="15"/>
      <c r="S25" s="16">
        <f t="shared" si="6"/>
        <v>938097</v>
      </c>
    </row>
    <row r="26" spans="1:23" x14ac:dyDescent="0.2">
      <c r="A26" s="1"/>
      <c r="B26" s="11"/>
      <c r="C26" s="12" t="s">
        <v>16</v>
      </c>
      <c r="D26" s="26" t="s">
        <v>38</v>
      </c>
      <c r="E26" s="13" t="s">
        <v>41</v>
      </c>
      <c r="F26" s="13">
        <v>2026</v>
      </c>
      <c r="G26" s="14" t="s">
        <v>19</v>
      </c>
      <c r="H26" s="15"/>
      <c r="I26" s="15">
        <v>90000000</v>
      </c>
      <c r="J26" s="15"/>
      <c r="K26" s="15">
        <v>149400000</v>
      </c>
      <c r="L26" s="15">
        <v>25500000</v>
      </c>
      <c r="M26" s="15">
        <v>333920000</v>
      </c>
      <c r="N26" s="62"/>
      <c r="O26" s="62"/>
      <c r="P26" s="15">
        <v>320280000</v>
      </c>
      <c r="Q26" s="15"/>
      <c r="R26" s="15">
        <v>0</v>
      </c>
      <c r="S26" s="16">
        <f>H26+I26+K26+L26+M26+N26+P26+Q26+R26+J26</f>
        <v>919100000</v>
      </c>
      <c r="T26" s="17"/>
      <c r="U26" s="17"/>
      <c r="V26" s="17"/>
      <c r="W26" s="17"/>
    </row>
    <row r="27" spans="1:23" x14ac:dyDescent="0.2">
      <c r="A27" s="1"/>
      <c r="B27" s="11"/>
      <c r="C27" s="12" t="s">
        <v>16</v>
      </c>
      <c r="D27" s="26" t="s">
        <v>38</v>
      </c>
      <c r="E27" s="13" t="s">
        <v>41</v>
      </c>
      <c r="F27" s="13">
        <v>2026</v>
      </c>
      <c r="G27" s="14" t="s">
        <v>20</v>
      </c>
      <c r="H27" s="15"/>
      <c r="I27" s="15">
        <v>90000000</v>
      </c>
      <c r="J27" s="15"/>
      <c r="K27" s="15">
        <v>149400000</v>
      </c>
      <c r="L27" s="15">
        <v>25500000</v>
      </c>
      <c r="M27" s="15">
        <v>333920000</v>
      </c>
      <c r="N27" s="62"/>
      <c r="O27" s="62"/>
      <c r="P27" s="15">
        <v>320280000</v>
      </c>
      <c r="Q27" s="15"/>
      <c r="R27" s="15">
        <v>400000</v>
      </c>
      <c r="S27" s="16">
        <f t="shared" ref="S27:S30" si="9">H27+I27+K27+L27+M27+N27+P27+Q27+R27+J27</f>
        <v>919500000</v>
      </c>
      <c r="T27" s="17"/>
      <c r="U27" s="17"/>
      <c r="V27" s="17"/>
      <c r="W27" s="17"/>
    </row>
    <row r="28" spans="1:23" x14ac:dyDescent="0.2">
      <c r="A28" s="1"/>
      <c r="B28" s="11"/>
      <c r="C28" s="12" t="s">
        <v>16</v>
      </c>
      <c r="D28" s="26" t="s">
        <v>38</v>
      </c>
      <c r="E28" s="13" t="s">
        <v>41</v>
      </c>
      <c r="F28" s="13">
        <v>2026</v>
      </c>
      <c r="G28" s="14" t="s">
        <v>21</v>
      </c>
      <c r="H28" s="15"/>
      <c r="I28" s="15"/>
      <c r="J28" s="15"/>
      <c r="K28" s="15">
        <v>44073458</v>
      </c>
      <c r="L28" s="15">
        <v>7418138</v>
      </c>
      <c r="M28" s="15">
        <v>19016710</v>
      </c>
      <c r="N28" s="62"/>
      <c r="O28" s="62"/>
      <c r="P28" s="15">
        <v>14644880</v>
      </c>
      <c r="Q28" s="15"/>
      <c r="R28" s="15">
        <v>47472</v>
      </c>
      <c r="S28" s="16">
        <f t="shared" si="9"/>
        <v>85200658</v>
      </c>
    </row>
    <row r="29" spans="1:23" x14ac:dyDescent="0.2">
      <c r="A29" s="1"/>
      <c r="B29" s="11"/>
      <c r="C29" s="12" t="s">
        <v>16</v>
      </c>
      <c r="D29" s="26" t="s">
        <v>38</v>
      </c>
      <c r="E29" s="13" t="s">
        <v>41</v>
      </c>
      <c r="F29" s="13">
        <v>2026</v>
      </c>
      <c r="G29" s="14" t="s">
        <v>22</v>
      </c>
      <c r="H29" s="15"/>
      <c r="I29" s="15"/>
      <c r="J29" s="15"/>
      <c r="K29" s="15"/>
      <c r="L29" s="15"/>
      <c r="M29" s="15">
        <v>17258722</v>
      </c>
      <c r="N29" s="62"/>
      <c r="O29" s="62"/>
      <c r="P29" s="15"/>
      <c r="Q29" s="15"/>
      <c r="R29" s="15"/>
      <c r="S29" s="16">
        <f t="shared" si="9"/>
        <v>17258722</v>
      </c>
      <c r="T29" s="23"/>
      <c r="U29" s="23"/>
    </row>
    <row r="30" spans="1:23" x14ac:dyDescent="0.2">
      <c r="A30" s="1"/>
      <c r="B30" s="11"/>
      <c r="C30" s="12" t="s">
        <v>16</v>
      </c>
      <c r="D30" s="13"/>
      <c r="E30" s="13" t="s">
        <v>23</v>
      </c>
      <c r="F30" s="13">
        <v>2026</v>
      </c>
      <c r="G30" s="14"/>
      <c r="H30" s="15">
        <f>H27-H28-H29</f>
        <v>0</v>
      </c>
      <c r="I30" s="15">
        <f>I27-I28-I29</f>
        <v>90000000</v>
      </c>
      <c r="J30" s="15"/>
      <c r="K30" s="15">
        <f>K27-K28-K29</f>
        <v>105326542</v>
      </c>
      <c r="L30" s="15">
        <f>L27-L28-L29</f>
        <v>18081862</v>
      </c>
      <c r="M30" s="15">
        <f>M27-M28-M29</f>
        <v>297644568</v>
      </c>
      <c r="N30" s="62">
        <f t="shared" ref="N30:P30" si="10">N27-N28-N29</f>
        <v>0</v>
      </c>
      <c r="O30" s="62">
        <f t="shared" si="10"/>
        <v>0</v>
      </c>
      <c r="P30" s="15">
        <f t="shared" si="10"/>
        <v>305635120</v>
      </c>
      <c r="Q30" s="15">
        <f>Q27-Q28-Q29</f>
        <v>0</v>
      </c>
      <c r="R30" s="15">
        <f>R27-R28-R29</f>
        <v>352528</v>
      </c>
      <c r="S30" s="16">
        <f t="shared" si="9"/>
        <v>817040620</v>
      </c>
    </row>
    <row r="31" spans="1:23" x14ac:dyDescent="0.2">
      <c r="A31" s="1"/>
      <c r="B31" s="11"/>
      <c r="C31" s="12" t="s">
        <v>16</v>
      </c>
      <c r="D31" s="13"/>
      <c r="E31" s="13" t="s">
        <v>24</v>
      </c>
      <c r="F31" s="13">
        <v>2026</v>
      </c>
      <c r="G31" s="14"/>
      <c r="H31" s="19"/>
      <c r="I31" s="19">
        <f>I28/I27</f>
        <v>0</v>
      </c>
      <c r="J31" s="19"/>
      <c r="K31" s="19">
        <f>K28/K27</f>
        <v>0.29500306559571621</v>
      </c>
      <c r="L31" s="19">
        <f>L28/L27</f>
        <v>0.2909073725490196</v>
      </c>
      <c r="M31" s="19">
        <f>M28/M27</f>
        <v>5.6949898179204601E-2</v>
      </c>
      <c r="N31" s="62">
        <v>0</v>
      </c>
      <c r="O31" s="62"/>
      <c r="P31" s="15">
        <v>0</v>
      </c>
      <c r="Q31" s="15">
        <v>0</v>
      </c>
      <c r="R31" s="19">
        <f>R28/R27</f>
        <v>0.11867999999999999</v>
      </c>
      <c r="S31" s="24">
        <f>S28/S27</f>
        <v>9.2659769439912998E-2</v>
      </c>
      <c r="T31" s="17"/>
      <c r="U31" s="17"/>
      <c r="V31" s="17"/>
      <c r="W31" s="17"/>
    </row>
    <row r="32" spans="1:23" x14ac:dyDescent="0.2">
      <c r="A32" s="1"/>
      <c r="B32" s="11"/>
      <c r="C32" s="12" t="s">
        <v>16</v>
      </c>
      <c r="D32" s="13"/>
      <c r="E32" s="13" t="s">
        <v>25</v>
      </c>
      <c r="F32" s="13">
        <v>2026</v>
      </c>
      <c r="G32" s="14" t="s">
        <v>21</v>
      </c>
      <c r="H32" s="15">
        <v>0</v>
      </c>
      <c r="I32" s="15"/>
      <c r="J32" s="15"/>
      <c r="K32" s="15"/>
      <c r="L32" s="15"/>
      <c r="M32" s="15"/>
      <c r="N32" s="62"/>
      <c r="O32" s="62"/>
      <c r="P32" s="15"/>
      <c r="Q32" s="15"/>
      <c r="R32" s="15"/>
      <c r="S32" s="16">
        <f t="shared" si="6"/>
        <v>0</v>
      </c>
    </row>
    <row r="33" spans="1:23" x14ac:dyDescent="0.2">
      <c r="A33" s="1"/>
      <c r="B33" s="11"/>
      <c r="C33" s="12" t="s">
        <v>16</v>
      </c>
      <c r="D33" s="26" t="s">
        <v>39</v>
      </c>
      <c r="E33" s="13" t="s">
        <v>42</v>
      </c>
      <c r="F33" s="13">
        <v>2026</v>
      </c>
      <c r="G33" s="14" t="s">
        <v>19</v>
      </c>
      <c r="H33" s="15"/>
      <c r="I33" s="15">
        <v>20000000</v>
      </c>
      <c r="J33" s="15"/>
      <c r="K33" s="15">
        <v>42450000</v>
      </c>
      <c r="L33" s="15">
        <v>4580000</v>
      </c>
      <c r="M33" s="15">
        <v>2000000</v>
      </c>
      <c r="N33" s="62"/>
      <c r="O33" s="62"/>
      <c r="P33" s="15">
        <v>360370000</v>
      </c>
      <c r="Q33" s="15">
        <v>405200000</v>
      </c>
      <c r="R33" s="15">
        <v>0</v>
      </c>
      <c r="S33" s="16">
        <f>H33+I33+K33+L33+M33+N33+P33+Q33+R33+J33</f>
        <v>834600000</v>
      </c>
    </row>
    <row r="34" spans="1:23" x14ac:dyDescent="0.2">
      <c r="A34" s="1"/>
      <c r="B34" s="11"/>
      <c r="C34" s="12" t="s">
        <v>16</v>
      </c>
      <c r="D34" s="13" t="s">
        <v>39</v>
      </c>
      <c r="E34" s="13" t="s">
        <v>42</v>
      </c>
      <c r="F34" s="13">
        <v>2026</v>
      </c>
      <c r="G34" s="14" t="s">
        <v>20</v>
      </c>
      <c r="H34" s="15"/>
      <c r="I34" s="15">
        <v>20000000</v>
      </c>
      <c r="J34" s="15"/>
      <c r="K34" s="15">
        <v>42450000</v>
      </c>
      <c r="L34" s="15">
        <v>4580000</v>
      </c>
      <c r="M34" s="15">
        <v>2000000</v>
      </c>
      <c r="N34" s="62"/>
      <c r="O34" s="62"/>
      <c r="P34" s="15">
        <v>375210000</v>
      </c>
      <c r="Q34" s="15">
        <v>390360000</v>
      </c>
      <c r="R34" s="15">
        <v>100000</v>
      </c>
      <c r="S34" s="16">
        <f t="shared" ref="S34:S37" si="11">H34+I34+K34+L34+M34+N34+P34+Q34+R34+J34</f>
        <v>834700000</v>
      </c>
    </row>
    <row r="35" spans="1:23" x14ac:dyDescent="0.2">
      <c r="A35" s="1"/>
      <c r="B35" s="11"/>
      <c r="C35" s="12" t="s">
        <v>16</v>
      </c>
      <c r="D35" s="13" t="s">
        <v>39</v>
      </c>
      <c r="E35" s="13" t="s">
        <v>42</v>
      </c>
      <c r="F35" s="13">
        <v>2026</v>
      </c>
      <c r="G35" s="14" t="s">
        <v>21</v>
      </c>
      <c r="H35" s="15"/>
      <c r="I35" s="15"/>
      <c r="J35" s="15"/>
      <c r="K35" s="15">
        <v>6119029</v>
      </c>
      <c r="L35" s="15">
        <v>1016695</v>
      </c>
      <c r="M35" s="15">
        <v>319778</v>
      </c>
      <c r="N35" s="62"/>
      <c r="O35" s="62"/>
      <c r="P35" s="15">
        <v>350871600</v>
      </c>
      <c r="Q35" s="15">
        <v>389005309</v>
      </c>
      <c r="R35" s="15"/>
      <c r="S35" s="16">
        <f t="shared" si="11"/>
        <v>747332411</v>
      </c>
    </row>
    <row r="36" spans="1:23" x14ac:dyDescent="0.2">
      <c r="A36" s="1"/>
      <c r="B36" s="11"/>
      <c r="C36" s="12" t="s">
        <v>16</v>
      </c>
      <c r="D36" s="13" t="s">
        <v>39</v>
      </c>
      <c r="E36" s="13" t="s">
        <v>42</v>
      </c>
      <c r="F36" s="13">
        <v>2026</v>
      </c>
      <c r="G36" s="14" t="s">
        <v>22</v>
      </c>
      <c r="H36" s="15"/>
      <c r="I36" s="15"/>
      <c r="J36" s="15"/>
      <c r="K36" s="15"/>
      <c r="L36" s="15"/>
      <c r="M36" s="15"/>
      <c r="N36" s="62"/>
      <c r="O36" s="62"/>
      <c r="P36" s="15"/>
      <c r="Q36" s="15"/>
      <c r="R36" s="15"/>
      <c r="S36" s="16">
        <f t="shared" si="11"/>
        <v>0</v>
      </c>
    </row>
    <row r="37" spans="1:23" x14ac:dyDescent="0.2">
      <c r="A37" s="1"/>
      <c r="B37" s="11"/>
      <c r="C37" s="12" t="s">
        <v>16</v>
      </c>
      <c r="D37" s="13"/>
      <c r="E37" s="13" t="s">
        <v>23</v>
      </c>
      <c r="F37" s="13">
        <v>2026</v>
      </c>
      <c r="G37" s="14"/>
      <c r="H37" s="15">
        <f>H34-H35-H36</f>
        <v>0</v>
      </c>
      <c r="I37" s="15">
        <f>I34-I35-I36</f>
        <v>20000000</v>
      </c>
      <c r="J37" s="15"/>
      <c r="K37" s="15">
        <f>K34-K35-K36</f>
        <v>36330971</v>
      </c>
      <c r="L37" s="15">
        <f>L34-L35-L36</f>
        <v>3563305</v>
      </c>
      <c r="M37" s="15">
        <f>M34-M35-M36</f>
        <v>1680222</v>
      </c>
      <c r="N37" s="62">
        <f t="shared" ref="N37:P37" si="12">N34-N35-N36</f>
        <v>0</v>
      </c>
      <c r="O37" s="62">
        <f t="shared" si="12"/>
        <v>0</v>
      </c>
      <c r="P37" s="15">
        <f t="shared" si="12"/>
        <v>24338400</v>
      </c>
      <c r="Q37" s="15">
        <f>Q34-Q35-Q36</f>
        <v>1354691</v>
      </c>
      <c r="R37" s="15">
        <f>R34-R35-R36</f>
        <v>100000</v>
      </c>
      <c r="S37" s="16">
        <f t="shared" si="11"/>
        <v>87367589</v>
      </c>
    </row>
    <row r="38" spans="1:23" x14ac:dyDescent="0.2">
      <c r="A38" s="1"/>
      <c r="B38" s="11"/>
      <c r="C38" s="12" t="s">
        <v>16</v>
      </c>
      <c r="D38" s="13"/>
      <c r="E38" s="13" t="s">
        <v>24</v>
      </c>
      <c r="F38" s="13">
        <v>2026</v>
      </c>
      <c r="G38" s="14"/>
      <c r="H38" s="15">
        <v>0</v>
      </c>
      <c r="I38" s="15"/>
      <c r="J38" s="15"/>
      <c r="K38" s="19">
        <f>K35/K34</f>
        <v>0.14414673733804476</v>
      </c>
      <c r="L38" s="19">
        <f>L35/L34</f>
        <v>0.22198580786026201</v>
      </c>
      <c r="M38" s="19">
        <f>M35/M34</f>
        <v>0.159889</v>
      </c>
      <c r="N38" s="62">
        <v>0</v>
      </c>
      <c r="O38" s="62"/>
      <c r="P38" s="19">
        <f>P35/P34</f>
        <v>0.93513392500199888</v>
      </c>
      <c r="Q38" s="19">
        <f>Q35/Q34</f>
        <v>0.99652963674556816</v>
      </c>
      <c r="R38" s="19">
        <f>R35/R34</f>
        <v>0</v>
      </c>
      <c r="S38" s="27">
        <f>S35/S34</f>
        <v>0.89533055109620219</v>
      </c>
    </row>
    <row r="39" spans="1:23" x14ac:dyDescent="0.2">
      <c r="A39" s="1"/>
      <c r="B39" s="11"/>
      <c r="C39" s="12"/>
      <c r="D39" s="13"/>
      <c r="E39" s="13" t="s">
        <v>25</v>
      </c>
      <c r="F39" s="13">
        <v>2026</v>
      </c>
      <c r="G39" s="14" t="s">
        <v>21</v>
      </c>
      <c r="H39" s="15"/>
      <c r="I39" s="15"/>
      <c r="J39" s="15"/>
      <c r="K39" s="19"/>
      <c r="L39" s="19"/>
      <c r="M39" s="19"/>
      <c r="N39" s="15"/>
      <c r="O39" s="15"/>
      <c r="P39" s="25"/>
      <c r="Q39" s="19"/>
      <c r="R39" s="19"/>
      <c r="S39" s="16">
        <f t="shared" si="6"/>
        <v>0</v>
      </c>
    </row>
    <row r="40" spans="1:23" x14ac:dyDescent="0.2">
      <c r="A40" s="1"/>
      <c r="B40" s="11"/>
      <c r="C40" s="12" t="s">
        <v>16</v>
      </c>
      <c r="D40" s="26" t="s">
        <v>40</v>
      </c>
      <c r="E40" s="13" t="s">
        <v>43</v>
      </c>
      <c r="F40" s="13">
        <v>2026</v>
      </c>
      <c r="G40" s="14" t="s">
        <v>19</v>
      </c>
      <c r="H40" s="15"/>
      <c r="I40" s="15">
        <v>50000000</v>
      </c>
      <c r="J40" s="15"/>
      <c r="K40" s="15">
        <v>40049000</v>
      </c>
      <c r="L40" s="15">
        <v>7435000</v>
      </c>
      <c r="M40" s="15">
        <v>7270000</v>
      </c>
      <c r="N40" s="62"/>
      <c r="O40" s="62"/>
      <c r="P40" s="15">
        <v>160700000</v>
      </c>
      <c r="Q40" s="15">
        <v>20400000</v>
      </c>
      <c r="R40" s="15">
        <v>0</v>
      </c>
      <c r="S40" s="16">
        <f>H40+I40+K40+L40+M40+N40+P40+Q40+R40+J40</f>
        <v>285854000</v>
      </c>
      <c r="T40" s="17"/>
      <c r="U40" s="17"/>
      <c r="V40" s="17"/>
      <c r="W40" s="17"/>
    </row>
    <row r="41" spans="1:23" x14ac:dyDescent="0.2">
      <c r="A41" s="1"/>
      <c r="B41" s="11"/>
      <c r="C41" s="12" t="s">
        <v>16</v>
      </c>
      <c r="D41" s="13" t="s">
        <v>40</v>
      </c>
      <c r="E41" s="13" t="s">
        <v>43</v>
      </c>
      <c r="F41" s="13">
        <v>2026</v>
      </c>
      <c r="G41" s="14" t="s">
        <v>20</v>
      </c>
      <c r="H41" s="15"/>
      <c r="I41" s="15">
        <v>50000000</v>
      </c>
      <c r="J41" s="15"/>
      <c r="K41" s="15">
        <v>40049000</v>
      </c>
      <c r="L41" s="15">
        <v>7435000</v>
      </c>
      <c r="M41" s="15">
        <v>7270000</v>
      </c>
      <c r="N41" s="62"/>
      <c r="O41" s="62"/>
      <c r="P41" s="15">
        <v>160700000</v>
      </c>
      <c r="Q41" s="15">
        <v>20400000</v>
      </c>
      <c r="R41" s="15">
        <v>100000</v>
      </c>
      <c r="S41" s="16">
        <f t="shared" ref="S41:S44" si="13">H41+I41+K41+L41+M41+N41+P41+Q41+R41+J41</f>
        <v>285954000</v>
      </c>
    </row>
    <row r="42" spans="1:23" x14ac:dyDescent="0.2">
      <c r="A42" s="1"/>
      <c r="B42" s="11"/>
      <c r="C42" s="12" t="s">
        <v>16</v>
      </c>
      <c r="D42" s="13" t="s">
        <v>40</v>
      </c>
      <c r="E42" s="13" t="s">
        <v>43</v>
      </c>
      <c r="F42" s="13">
        <v>2026</v>
      </c>
      <c r="G42" s="14" t="s">
        <v>21</v>
      </c>
      <c r="H42" s="15"/>
      <c r="I42" s="15">
        <v>0</v>
      </c>
      <c r="J42" s="15"/>
      <c r="K42" s="15">
        <v>13887410</v>
      </c>
      <c r="L42" s="15">
        <v>2315171</v>
      </c>
      <c r="M42" s="28">
        <v>6578679</v>
      </c>
      <c r="N42" s="60"/>
      <c r="O42" s="60"/>
      <c r="P42" s="28">
        <v>13935568</v>
      </c>
      <c r="Q42" s="28">
        <v>0</v>
      </c>
      <c r="R42" s="28">
        <v>-22000</v>
      </c>
      <c r="S42" s="16">
        <f t="shared" si="13"/>
        <v>36694828</v>
      </c>
      <c r="V42" s="23"/>
    </row>
    <row r="43" spans="1:23" x14ac:dyDescent="0.2">
      <c r="A43" s="1"/>
      <c r="B43" s="11"/>
      <c r="C43" s="12" t="s">
        <v>16</v>
      </c>
      <c r="D43" s="13" t="s">
        <v>40</v>
      </c>
      <c r="E43" s="13" t="s">
        <v>43</v>
      </c>
      <c r="F43" s="13">
        <v>2026</v>
      </c>
      <c r="G43" s="14" t="s">
        <v>22</v>
      </c>
      <c r="H43" s="15"/>
      <c r="I43" s="15"/>
      <c r="J43" s="15"/>
      <c r="K43" s="15"/>
      <c r="L43" s="29"/>
      <c r="M43" s="30"/>
      <c r="N43" s="54"/>
      <c r="O43" s="54"/>
      <c r="P43" s="30"/>
      <c r="Q43" s="30"/>
      <c r="R43" s="30"/>
      <c r="S43" s="16">
        <f t="shared" si="13"/>
        <v>0</v>
      </c>
    </row>
    <row r="44" spans="1:23" x14ac:dyDescent="0.2">
      <c r="A44" s="1"/>
      <c r="B44" s="11"/>
      <c r="C44" s="12" t="s">
        <v>16</v>
      </c>
      <c r="D44" s="13"/>
      <c r="E44" s="13" t="s">
        <v>23</v>
      </c>
      <c r="F44" s="13">
        <v>2026</v>
      </c>
      <c r="G44" s="14"/>
      <c r="H44" s="15">
        <f>H41-H42-H43</f>
        <v>0</v>
      </c>
      <c r="I44" s="15">
        <f>I41-I42-I43</f>
        <v>50000000</v>
      </c>
      <c r="J44" s="15"/>
      <c r="K44" s="15">
        <f>K41-K42-K43</f>
        <v>26161590</v>
      </c>
      <c r="L44" s="29">
        <f>L41-L42-L43</f>
        <v>5119829</v>
      </c>
      <c r="M44" s="30">
        <f>M41-M42-M43</f>
        <v>691321</v>
      </c>
      <c r="N44" s="30">
        <f t="shared" ref="N44:P44" si="14">N41-N42-N43</f>
        <v>0</v>
      </c>
      <c r="O44" s="30">
        <f t="shared" si="14"/>
        <v>0</v>
      </c>
      <c r="P44" s="30">
        <f t="shared" si="14"/>
        <v>146764432</v>
      </c>
      <c r="Q44" s="30">
        <f>Q41-Q42-Q43</f>
        <v>20400000</v>
      </c>
      <c r="R44" s="30">
        <f>R41-R42-R43</f>
        <v>122000</v>
      </c>
      <c r="S44" s="16">
        <f t="shared" si="13"/>
        <v>249259172</v>
      </c>
    </row>
    <row r="45" spans="1:23" x14ac:dyDescent="0.2">
      <c r="A45" s="1"/>
      <c r="B45" s="11"/>
      <c r="C45" s="12" t="s">
        <v>16</v>
      </c>
      <c r="D45" s="13"/>
      <c r="E45" s="13" t="s">
        <v>24</v>
      </c>
      <c r="F45" s="13">
        <v>2026</v>
      </c>
      <c r="G45" s="14"/>
      <c r="H45" s="15"/>
      <c r="I45" s="19">
        <f>I42/I41</f>
        <v>0</v>
      </c>
      <c r="J45" s="19"/>
      <c r="K45" s="19">
        <f>K42/K41</f>
        <v>0.34676046842617791</v>
      </c>
      <c r="L45" s="31">
        <f>L42/L41</f>
        <v>0.31138816408876935</v>
      </c>
      <c r="M45" s="32">
        <f>M42/M41</f>
        <v>0.90490770288858324</v>
      </c>
      <c r="N45" s="61"/>
      <c r="O45" s="61"/>
      <c r="P45" s="32">
        <f t="shared" ref="P45:S45" si="15">P42/P41</f>
        <v>8.6717909147479774E-2</v>
      </c>
      <c r="Q45" s="32">
        <f t="shared" si="15"/>
        <v>0</v>
      </c>
      <c r="R45" s="32">
        <f t="shared" si="15"/>
        <v>-0.22</v>
      </c>
      <c r="S45" s="33">
        <f t="shared" si="15"/>
        <v>0.1283242339677011</v>
      </c>
      <c r="T45" s="17"/>
    </row>
    <row r="46" spans="1:23" x14ac:dyDescent="0.2">
      <c r="A46" s="1"/>
      <c r="B46" s="11"/>
      <c r="C46" s="12" t="s">
        <v>16</v>
      </c>
      <c r="D46" s="13"/>
      <c r="E46" s="13" t="s">
        <v>25</v>
      </c>
      <c r="F46" s="13">
        <v>2026</v>
      </c>
      <c r="G46" s="14" t="s">
        <v>21</v>
      </c>
      <c r="H46" s="15">
        <v>0</v>
      </c>
      <c r="I46" s="15"/>
      <c r="J46" s="15"/>
      <c r="K46" s="15"/>
      <c r="L46" s="29"/>
      <c r="M46" s="30"/>
      <c r="N46" s="54"/>
      <c r="O46" s="54"/>
      <c r="P46" s="30"/>
      <c r="Q46" s="30"/>
      <c r="R46" s="30"/>
      <c r="S46" s="16">
        <f t="shared" si="6"/>
        <v>0</v>
      </c>
    </row>
    <row r="47" spans="1:23" x14ac:dyDescent="0.2">
      <c r="A47" s="3"/>
      <c r="B47" s="34"/>
      <c r="C47" s="35" t="s">
        <v>16</v>
      </c>
      <c r="D47" s="36" t="s">
        <v>15</v>
      </c>
      <c r="E47" s="36" t="s">
        <v>30</v>
      </c>
      <c r="F47" s="13">
        <v>2026</v>
      </c>
      <c r="G47" s="37" t="s">
        <v>19</v>
      </c>
      <c r="H47" s="38">
        <f t="shared" ref="H47" si="16">H5+H12+H19+H26+H33+H40</f>
        <v>29900000</v>
      </c>
      <c r="I47" s="38">
        <f t="shared" ref="I47:J47" si="17">I5+I12+I19+I26+I33+I40</f>
        <v>2633155000</v>
      </c>
      <c r="J47" s="38">
        <f t="shared" si="17"/>
        <v>100000</v>
      </c>
      <c r="K47" s="38">
        <f t="shared" ref="K47:N47" si="18">K5+K12+K19+K26+K33+K40</f>
        <v>1789590000</v>
      </c>
      <c r="L47" s="38">
        <f t="shared" si="18"/>
        <v>292285000</v>
      </c>
      <c r="M47" s="38">
        <f t="shared" ref="M47" si="19">M5+M12+M19+M26+M33+M40</f>
        <v>765035000</v>
      </c>
      <c r="N47" s="38">
        <f t="shared" si="18"/>
        <v>0</v>
      </c>
      <c r="O47" s="38"/>
      <c r="P47" s="38">
        <f t="shared" ref="P47:R50" si="20">P5+P12+P19+P26+P33+P40</f>
        <v>1375626000</v>
      </c>
      <c r="Q47" s="38">
        <f t="shared" si="20"/>
        <v>456515000</v>
      </c>
      <c r="R47" s="38">
        <f t="shared" si="20"/>
        <v>50744000</v>
      </c>
      <c r="S47" s="16">
        <f>H47+I47+K47+L47+M47+N47+P47+Q47+R47+J47</f>
        <v>7392950000</v>
      </c>
      <c r="T47" s="39"/>
      <c r="U47" s="39"/>
      <c r="V47" s="39"/>
      <c r="W47" s="39"/>
    </row>
    <row r="48" spans="1:23" x14ac:dyDescent="0.2">
      <c r="A48" s="3"/>
      <c r="B48" s="34"/>
      <c r="C48" s="35" t="s">
        <v>16</v>
      </c>
      <c r="D48" s="36" t="s">
        <v>15</v>
      </c>
      <c r="E48" s="36" t="s">
        <v>30</v>
      </c>
      <c r="F48" s="13">
        <v>2026</v>
      </c>
      <c r="G48" s="37" t="s">
        <v>20</v>
      </c>
      <c r="H48" s="38">
        <f t="shared" ref="H48:H50" si="21">H6+H13+H20+H27+H34+H41</f>
        <v>29900000</v>
      </c>
      <c r="I48" s="38">
        <f t="shared" ref="I48:J48" si="22">I6+I13+I20+I27+I34+I41</f>
        <v>2633155000</v>
      </c>
      <c r="J48" s="38">
        <f t="shared" si="22"/>
        <v>100000</v>
      </c>
      <c r="K48" s="38">
        <f t="shared" ref="K48:O48" si="23">K6+K13+K20+K27+K34+K41</f>
        <v>1789590000</v>
      </c>
      <c r="L48" s="38">
        <f t="shared" si="23"/>
        <v>292285000</v>
      </c>
      <c r="M48" s="38">
        <f t="shared" ref="M48" si="24">M6+M13+M20+M27+M34+M41</f>
        <v>765035000</v>
      </c>
      <c r="N48" s="53">
        <f t="shared" si="23"/>
        <v>0</v>
      </c>
      <c r="O48" s="53">
        <f t="shared" si="23"/>
        <v>0</v>
      </c>
      <c r="P48" s="40">
        <f t="shared" si="20"/>
        <v>1390466000</v>
      </c>
      <c r="Q48" s="40">
        <f t="shared" si="20"/>
        <v>441675000</v>
      </c>
      <c r="R48" s="40">
        <f t="shared" si="20"/>
        <v>54744000</v>
      </c>
      <c r="S48" s="16">
        <f t="shared" ref="S48:S51" si="25">H48+I48+K48+L48+M48+N48+P48+Q48+R48+J48</f>
        <v>7396950000</v>
      </c>
      <c r="T48" s="39"/>
      <c r="U48" s="23"/>
      <c r="V48" s="23"/>
      <c r="W48" s="23"/>
    </row>
    <row r="49" spans="1:22" x14ac:dyDescent="0.2">
      <c r="A49" s="3"/>
      <c r="B49" s="34"/>
      <c r="C49" s="35" t="s">
        <v>16</v>
      </c>
      <c r="D49" s="36" t="s">
        <v>15</v>
      </c>
      <c r="E49" s="36" t="s">
        <v>30</v>
      </c>
      <c r="F49" s="13">
        <v>2026</v>
      </c>
      <c r="G49" s="37" t="s">
        <v>21</v>
      </c>
      <c r="H49" s="38">
        <f t="shared" si="21"/>
        <v>71320</v>
      </c>
      <c r="I49" s="38">
        <f t="shared" ref="I49:J49" si="26">I7+I14+I21+I28+I35+I42</f>
        <v>8902431</v>
      </c>
      <c r="J49" s="38">
        <f t="shared" si="26"/>
        <v>0</v>
      </c>
      <c r="K49" s="38">
        <f t="shared" ref="K49:O49" si="27">K7+K14+K21+K28+K35+K42</f>
        <v>531557899</v>
      </c>
      <c r="L49" s="38">
        <f t="shared" si="27"/>
        <v>87307389</v>
      </c>
      <c r="M49" s="38">
        <f t="shared" ref="M49" si="28">M7+M14+M21+M28+M35+M42</f>
        <v>123053469</v>
      </c>
      <c r="N49" s="53">
        <f t="shared" si="27"/>
        <v>0</v>
      </c>
      <c r="O49" s="53">
        <f t="shared" si="27"/>
        <v>0</v>
      </c>
      <c r="P49" s="40">
        <f t="shared" si="20"/>
        <v>494775425</v>
      </c>
      <c r="Q49" s="40">
        <f t="shared" si="20"/>
        <v>391284793</v>
      </c>
      <c r="R49" s="40">
        <f t="shared" si="20"/>
        <v>884873</v>
      </c>
      <c r="S49" s="16">
        <f t="shared" si="25"/>
        <v>1637837599</v>
      </c>
      <c r="T49" s="39"/>
      <c r="U49" s="23"/>
      <c r="V49" s="23"/>
    </row>
    <row r="50" spans="1:22" x14ac:dyDescent="0.2">
      <c r="A50" s="3"/>
      <c r="B50" s="34"/>
      <c r="C50" s="35" t="s">
        <v>16</v>
      </c>
      <c r="D50" s="36" t="s">
        <v>15</v>
      </c>
      <c r="E50" s="36" t="s">
        <v>30</v>
      </c>
      <c r="F50" s="13">
        <v>2026</v>
      </c>
      <c r="G50" s="37" t="s">
        <v>22</v>
      </c>
      <c r="H50" s="38">
        <f t="shared" si="21"/>
        <v>0</v>
      </c>
      <c r="I50" s="38">
        <f t="shared" ref="I50:J50" si="29">I8+I15+I22+I29+I36+I43</f>
        <v>308337869</v>
      </c>
      <c r="J50" s="38">
        <f t="shared" si="29"/>
        <v>0</v>
      </c>
      <c r="K50" s="38">
        <f t="shared" ref="K50:L50" si="30">K8+K15+K22+K29+K36+K43</f>
        <v>0</v>
      </c>
      <c r="L50" s="38">
        <f t="shared" si="30"/>
        <v>0</v>
      </c>
      <c r="M50" s="38">
        <f t="shared" ref="M50" si="31">M8+M15+M22+M29+M36+M43</f>
        <v>93457251</v>
      </c>
      <c r="N50" s="53"/>
      <c r="O50" s="53"/>
      <c r="P50" s="40">
        <f t="shared" si="20"/>
        <v>0</v>
      </c>
      <c r="Q50" s="40">
        <f t="shared" si="20"/>
        <v>0</v>
      </c>
      <c r="R50" s="40">
        <f t="shared" si="20"/>
        <v>0</v>
      </c>
      <c r="S50" s="16">
        <f t="shared" si="25"/>
        <v>401795120</v>
      </c>
      <c r="T50" s="39"/>
    </row>
    <row r="51" spans="1:22" x14ac:dyDescent="0.2">
      <c r="A51" s="1"/>
      <c r="B51" s="11"/>
      <c r="C51" s="12" t="s">
        <v>16</v>
      </c>
      <c r="D51" s="13" t="s">
        <v>15</v>
      </c>
      <c r="E51" s="36" t="s">
        <v>23</v>
      </c>
      <c r="F51" s="13">
        <v>2026</v>
      </c>
      <c r="G51" s="14"/>
      <c r="H51" s="15">
        <f>H9+H16+H23+H30+H37+H44</f>
        <v>29828680</v>
      </c>
      <c r="I51" s="15">
        <f>I9+I16+I23+I30+I37+I44</f>
        <v>2315914700</v>
      </c>
      <c r="J51" s="15">
        <f>J9+J16+J23+J30+J37+J44</f>
        <v>100000</v>
      </c>
      <c r="K51" s="15">
        <f t="shared" ref="K51:M51" si="32">K9+K16+K23+K30+K37+K44</f>
        <v>1258032101</v>
      </c>
      <c r="L51" s="15">
        <f t="shared" si="32"/>
        <v>204977611</v>
      </c>
      <c r="M51" s="15">
        <f t="shared" si="32"/>
        <v>548524280</v>
      </c>
      <c r="N51" s="15">
        <f>N9+N16+N23+N30+N37+N44</f>
        <v>0</v>
      </c>
      <c r="O51" s="15">
        <f>O9+O16+O23+O30+O37+O44</f>
        <v>0</v>
      </c>
      <c r="P51" s="15">
        <f t="shared" ref="P51:R51" si="33">P9+P16+P23+P30+P37+P44</f>
        <v>895690575</v>
      </c>
      <c r="Q51" s="15">
        <f t="shared" si="33"/>
        <v>50390207</v>
      </c>
      <c r="R51" s="15">
        <f t="shared" si="33"/>
        <v>53859127</v>
      </c>
      <c r="S51" s="16">
        <f t="shared" si="25"/>
        <v>5357317281</v>
      </c>
      <c r="T51" s="39"/>
    </row>
    <row r="52" spans="1:22" x14ac:dyDescent="0.2">
      <c r="A52" s="1"/>
      <c r="B52" s="11"/>
      <c r="C52" s="12" t="s">
        <v>16</v>
      </c>
      <c r="D52" s="13" t="s">
        <v>15</v>
      </c>
      <c r="E52" s="36" t="s">
        <v>24</v>
      </c>
      <c r="F52" s="13">
        <v>2026</v>
      </c>
      <c r="G52" s="14"/>
      <c r="H52" s="19">
        <f t="shared" ref="H52:N52" si="34">H49/H48</f>
        <v>2.3852842809364548E-3</v>
      </c>
      <c r="I52" s="19">
        <f t="shared" si="34"/>
        <v>3.3808989596130876E-3</v>
      </c>
      <c r="J52" s="19">
        <f t="shared" si="34"/>
        <v>0</v>
      </c>
      <c r="K52" s="19">
        <f t="shared" si="34"/>
        <v>0.29702775440184626</v>
      </c>
      <c r="L52" s="19">
        <f t="shared" si="34"/>
        <v>0.29870636194125599</v>
      </c>
      <c r="M52" s="19">
        <f t="shared" si="34"/>
        <v>0.1608468488369813</v>
      </c>
      <c r="N52" s="19" t="e">
        <f t="shared" si="34"/>
        <v>#DIV/0!</v>
      </c>
      <c r="O52" s="19" t="e">
        <f t="shared" ref="O52" si="35">O49/O48</f>
        <v>#DIV/0!</v>
      </c>
      <c r="P52" s="19">
        <f>P49/P48</f>
        <v>0.35583424909346939</v>
      </c>
      <c r="Q52" s="19">
        <f>Q49/Q48</f>
        <v>0.8859111179034358</v>
      </c>
      <c r="R52" s="19">
        <f>R49/R48</f>
        <v>1.6163835306152272E-2</v>
      </c>
      <c r="S52" s="19">
        <f>S49/S48</f>
        <v>0.22142066649091854</v>
      </c>
    </row>
    <row r="53" spans="1:22" x14ac:dyDescent="0.2">
      <c r="A53" s="1"/>
      <c r="B53" s="11"/>
      <c r="C53" s="12" t="s">
        <v>16</v>
      </c>
      <c r="D53" s="13" t="s">
        <v>15</v>
      </c>
      <c r="E53" s="36" t="s">
        <v>25</v>
      </c>
      <c r="F53" s="13">
        <v>2026</v>
      </c>
      <c r="G53" s="14" t="s">
        <v>21</v>
      </c>
      <c r="H53" s="15">
        <f t="shared" ref="H53:N53" si="36">H11+H25+H32+H46+H18+H39</f>
        <v>0</v>
      </c>
      <c r="I53" s="15">
        <f t="shared" si="36"/>
        <v>0</v>
      </c>
      <c r="J53" s="15">
        <f>J11+J25+J32+J46+J18+J39</f>
        <v>0</v>
      </c>
      <c r="K53" s="15">
        <f t="shared" si="36"/>
        <v>0</v>
      </c>
      <c r="L53" s="15">
        <f t="shared" si="36"/>
        <v>0</v>
      </c>
      <c r="M53" s="15">
        <f>M11+M25+M32+M46+M18+M39</f>
        <v>938097</v>
      </c>
      <c r="N53" s="15">
        <f t="shared" si="36"/>
        <v>0</v>
      </c>
      <c r="O53" s="15">
        <f t="shared" ref="O53:R53" si="37">O11+O25+O32+O46+O18+O39</f>
        <v>0</v>
      </c>
      <c r="P53" s="15">
        <f t="shared" si="37"/>
        <v>0</v>
      </c>
      <c r="Q53" s="15">
        <f t="shared" si="37"/>
        <v>0</v>
      </c>
      <c r="R53" s="15">
        <f t="shared" si="37"/>
        <v>0</v>
      </c>
      <c r="S53" s="16">
        <f>H53+I53+K53+L53+M53+N53+P53+Q53+R53+J53</f>
        <v>938097</v>
      </c>
      <c r="T53" s="21"/>
    </row>
    <row r="54" spans="1:22" x14ac:dyDescent="0.2">
      <c r="A54" s="1"/>
      <c r="B54" s="11"/>
      <c r="C54" s="12" t="s">
        <v>16</v>
      </c>
      <c r="D54" s="13" t="s">
        <v>15</v>
      </c>
      <c r="E54" s="13" t="s">
        <v>31</v>
      </c>
      <c r="F54" s="13">
        <v>2026</v>
      </c>
      <c r="G54" s="14" t="s">
        <v>19</v>
      </c>
      <c r="H54" s="15"/>
      <c r="I54" s="15"/>
      <c r="J54" s="15"/>
      <c r="K54" s="15"/>
      <c r="L54" s="29"/>
      <c r="M54" s="30"/>
      <c r="N54" s="54"/>
      <c r="O54" s="54"/>
      <c r="P54" s="30"/>
      <c r="Q54" s="30"/>
      <c r="R54" s="30"/>
      <c r="S54" s="41"/>
      <c r="T54" s="17"/>
    </row>
    <row r="55" spans="1:22" x14ac:dyDescent="0.2">
      <c r="A55" s="1"/>
      <c r="B55" s="11"/>
      <c r="C55" s="12" t="s">
        <v>16</v>
      </c>
      <c r="D55" s="13" t="s">
        <v>15</v>
      </c>
      <c r="E55" s="13" t="s">
        <v>31</v>
      </c>
      <c r="F55" s="13">
        <v>2026</v>
      </c>
      <c r="G55" s="14" t="s">
        <v>20</v>
      </c>
      <c r="H55" s="15"/>
      <c r="I55" s="15"/>
      <c r="J55" s="15"/>
      <c r="K55" s="15"/>
      <c r="L55" s="15"/>
      <c r="M55" s="42"/>
      <c r="N55" s="56"/>
      <c r="O55" s="56"/>
      <c r="P55" s="42"/>
      <c r="Q55" s="42"/>
      <c r="R55" s="42"/>
      <c r="S55" s="43">
        <v>0</v>
      </c>
      <c r="T55" s="21"/>
    </row>
    <row r="56" spans="1:22" ht="13.5" thickBot="1" x14ac:dyDescent="0.25">
      <c r="A56" s="1"/>
      <c r="B56" s="11"/>
      <c r="C56" s="44" t="s">
        <v>16</v>
      </c>
      <c r="D56" s="45"/>
      <c r="E56" s="45" t="s">
        <v>31</v>
      </c>
      <c r="F56" s="13">
        <v>2026</v>
      </c>
      <c r="G56" s="46" t="s">
        <v>32</v>
      </c>
      <c r="H56" s="47"/>
      <c r="I56" s="47"/>
      <c r="J56" s="47"/>
      <c r="K56" s="47"/>
      <c r="L56" s="47"/>
      <c r="M56" s="47"/>
      <c r="N56" s="57"/>
      <c r="O56" s="57"/>
      <c r="P56" s="47"/>
      <c r="Q56" s="47"/>
      <c r="R56" s="47"/>
      <c r="S56" s="48">
        <v>0</v>
      </c>
    </row>
    <row r="57" spans="1:22" ht="13.5" thickTop="1" x14ac:dyDescent="0.2">
      <c r="A57" s="1"/>
      <c r="B57" s="55"/>
      <c r="C57" s="5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49"/>
      <c r="T57" s="17"/>
    </row>
    <row r="58" spans="1:22" ht="19.5" customHeight="1" x14ac:dyDescent="0.2">
      <c r="A58" s="1"/>
      <c r="B58" s="1"/>
      <c r="C58" s="1"/>
      <c r="D58" s="1"/>
      <c r="E58" s="58" t="s">
        <v>34</v>
      </c>
      <c r="F58" s="50" t="s">
        <v>33</v>
      </c>
      <c r="G58" s="59" t="s">
        <v>37</v>
      </c>
      <c r="H58" s="59"/>
      <c r="I58" s="59"/>
      <c r="J58" s="51"/>
      <c r="N58" s="1"/>
      <c r="O58" s="1"/>
      <c r="P58" s="1"/>
      <c r="Q58" s="1"/>
      <c r="R58" s="1"/>
      <c r="S58" s="17"/>
    </row>
    <row r="59" spans="1:22" ht="20.25" customHeight="1" x14ac:dyDescent="0.2">
      <c r="A59" s="1"/>
      <c r="B59" s="1"/>
      <c r="C59" s="1"/>
      <c r="D59" s="1"/>
      <c r="E59" s="58"/>
      <c r="F59" s="50" t="s">
        <v>35</v>
      </c>
      <c r="G59" s="59"/>
      <c r="H59" s="59"/>
      <c r="I59" s="59"/>
      <c r="J59" s="51"/>
      <c r="N59" s="1"/>
      <c r="O59" s="1"/>
      <c r="P59" s="49"/>
      <c r="Q59" s="1"/>
      <c r="R59" s="1"/>
      <c r="S59" s="23"/>
    </row>
    <row r="60" spans="1:22" ht="17.25" customHeight="1" x14ac:dyDescent="0.2">
      <c r="A60" s="1"/>
      <c r="B60" s="1"/>
      <c r="C60" s="1"/>
      <c r="D60" s="1"/>
      <c r="E60" s="58"/>
      <c r="F60" s="50" t="s">
        <v>36</v>
      </c>
      <c r="G60" s="59" t="s">
        <v>46</v>
      </c>
      <c r="H60" s="59"/>
      <c r="I60" s="59"/>
      <c r="J60" s="51"/>
      <c r="N60" s="1"/>
      <c r="O60" s="1"/>
      <c r="P60" s="1"/>
      <c r="Q60" s="1"/>
      <c r="R60" s="1"/>
      <c r="T60" s="17"/>
    </row>
    <row r="61" spans="1:22" x14ac:dyDescent="0.2">
      <c r="A61" s="1"/>
      <c r="B61" s="1"/>
      <c r="C61" s="55"/>
      <c r="D61" s="55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52"/>
    </row>
    <row r="62" spans="1:22" x14ac:dyDescent="0.2">
      <c r="T62" s="23"/>
    </row>
    <row r="63" spans="1:22" x14ac:dyDescent="0.2"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22" x14ac:dyDescent="0.2"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</row>
    <row r="65" spans="8:19" x14ac:dyDescent="0.2">
      <c r="H65" s="23"/>
    </row>
    <row r="66" spans="8:19" x14ac:dyDescent="0.2">
      <c r="H66" s="21"/>
      <c r="I66" s="21"/>
      <c r="J66" s="21"/>
      <c r="K66" s="21"/>
      <c r="L66" s="21"/>
      <c r="M66" s="21"/>
      <c r="P66" s="21"/>
      <c r="Q66" s="21"/>
      <c r="R66" s="21"/>
    </row>
    <row r="68" spans="8:19" x14ac:dyDescent="0.2">
      <c r="I68" s="17"/>
      <c r="J68" s="17"/>
      <c r="K68" s="17"/>
      <c r="L68" s="17"/>
      <c r="M68" s="17"/>
      <c r="N68" s="17"/>
      <c r="O68" s="17"/>
      <c r="P68" s="17"/>
    </row>
    <row r="69" spans="8:19" x14ac:dyDescent="0.2">
      <c r="S69" s="17"/>
    </row>
    <row r="70" spans="8:19" x14ac:dyDescent="0.2"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</row>
  </sheetData>
  <mergeCells count="54">
    <mergeCell ref="C2:S2"/>
    <mergeCell ref="C3:S3"/>
    <mergeCell ref="A4:B4"/>
    <mergeCell ref="N4:O4"/>
    <mergeCell ref="N5:O5"/>
    <mergeCell ref="N12:O12"/>
    <mergeCell ref="N13:O13"/>
    <mergeCell ref="N14:O14"/>
    <mergeCell ref="N11:O11"/>
    <mergeCell ref="N6:O6"/>
    <mergeCell ref="N7:O7"/>
    <mergeCell ref="N8:O8"/>
    <mergeCell ref="N10:O10"/>
    <mergeCell ref="N15:O15"/>
    <mergeCell ref="N16:O16"/>
    <mergeCell ref="N17:O17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38:O38"/>
    <mergeCell ref="N40:O40"/>
    <mergeCell ref="N41:O41"/>
    <mergeCell ref="N42:O42"/>
    <mergeCell ref="N43:O43"/>
    <mergeCell ref="N45:O45"/>
    <mergeCell ref="N46:O46"/>
    <mergeCell ref="N48:O48"/>
    <mergeCell ref="N49:O49"/>
    <mergeCell ref="N50:O50"/>
    <mergeCell ref="N54:O54"/>
    <mergeCell ref="C61:D61"/>
    <mergeCell ref="N55:O55"/>
    <mergeCell ref="N56:O56"/>
    <mergeCell ref="B57:C57"/>
    <mergeCell ref="E58:E60"/>
    <mergeCell ref="G58:I58"/>
    <mergeCell ref="G59:I59"/>
    <mergeCell ref="G60:I60"/>
  </mergeCells>
  <phoneticPr fontId="2" type="noConversion"/>
  <pageMargins left="0.25" right="0.25" top="0.75" bottom="0.75" header="0.3" footer="0.3"/>
  <pageSetup paperSize="8" scale="83" fitToHeight="0" orientation="landscape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Aneksi nr.1.2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2025-09-22T14:07:50Z</dcterms:created>
  <dcterms:modified xsi:type="dcterms:W3CDTF">2026-06-04T10:06:45Z</dcterms:modified>
</cp:coreProperties>
</file>