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codeName="ThisWorkbook"/>
  <xr:revisionPtr revIDLastSave="0" documentId="13_ncr:1_{0FC87257-2EEE-430F-9DE3-C73D442919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ksi nr.1.1" sheetId="1" r:id="rId1"/>
  </sheets>
  <definedNames>
    <definedName name="JR_PAGE_ANCHOR_0_1">'Aneksi nr.1.1'!$A$1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" i="1" l="1"/>
  <c r="H30" i="1" l="1"/>
  <c r="R32" i="1"/>
  <c r="I32" i="1"/>
  <c r="H32" i="1"/>
  <c r="R31" i="1"/>
  <c r="R8" i="1"/>
  <c r="R9" i="1"/>
  <c r="R10" i="1"/>
  <c r="R7" i="1"/>
  <c r="I30" i="1"/>
  <c r="I28" i="1"/>
  <c r="I27" i="1"/>
  <c r="H27" i="1"/>
  <c r="I29" i="1" l="1"/>
  <c r="H29" i="1"/>
  <c r="H28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J30" i="1"/>
  <c r="J29" i="1"/>
  <c r="J28" i="1"/>
  <c r="J31" i="1" s="1"/>
  <c r="J27" i="1"/>
  <c r="R33" i="1" l="1"/>
  <c r="K30" i="1" l="1"/>
  <c r="L30" i="1"/>
  <c r="M30" i="1"/>
  <c r="R30" i="1" s="1"/>
  <c r="N30" i="1"/>
  <c r="O30" i="1"/>
  <c r="P30" i="1"/>
  <c r="Q30" i="1"/>
  <c r="K29" i="1"/>
  <c r="L29" i="1"/>
  <c r="M29" i="1"/>
  <c r="N29" i="1"/>
  <c r="O29" i="1"/>
  <c r="P29" i="1"/>
  <c r="Q29" i="1"/>
  <c r="K28" i="1"/>
  <c r="L28" i="1"/>
  <c r="M28" i="1"/>
  <c r="N28" i="1"/>
  <c r="N31" i="1" s="1"/>
  <c r="O28" i="1"/>
  <c r="P28" i="1"/>
  <c r="Q28" i="1"/>
  <c r="K27" i="1"/>
  <c r="L27" i="1"/>
  <c r="N27" i="1"/>
  <c r="O27" i="1"/>
  <c r="P27" i="1"/>
  <c r="Q27" i="1"/>
  <c r="Q31" i="1" l="1"/>
  <c r="R28" i="1"/>
  <c r="P31" i="1"/>
  <c r="M31" i="1"/>
  <c r="L31" i="1"/>
  <c r="R29" i="1"/>
  <c r="O31" i="1"/>
  <c r="M32" i="1"/>
  <c r="L32" i="1"/>
  <c r="K31" i="1"/>
  <c r="K32" i="1"/>
  <c r="Q32" i="1"/>
  <c r="P32" i="1"/>
  <c r="O32" i="1"/>
  <c r="I31" i="1" l="1"/>
  <c r="M27" i="1" l="1"/>
  <c r="R27" i="1" s="1"/>
</calcChain>
</file>

<file path=xl/sharedStrings.xml><?xml version="1.0" encoding="utf-8"?>
<sst xmlns="http://schemas.openxmlformats.org/spreadsheetml/2006/main" count="140" uniqueCount="54">
  <si>
    <t xml:space="preserve">ANEKSI 1.1 Raporti i Shpenzimeve të Ministrisë/Institucionit sipas kapitujve </t>
  </si>
  <si>
    <t>Kodi i Ministrisë</t>
  </si>
  <si>
    <t>Kodi i Kapitullit</t>
  </si>
  <si>
    <t>Emërtimi i Kapitullit</t>
  </si>
  <si>
    <t>Periudha raportuese</t>
  </si>
  <si>
    <t>Buxheti</t>
  </si>
  <si>
    <t>Artikujt buxhetore</t>
  </si>
  <si>
    <t>230</t>
  </si>
  <si>
    <t>231</t>
  </si>
  <si>
    <t>600</t>
  </si>
  <si>
    <t>601</t>
  </si>
  <si>
    <t>602</t>
  </si>
  <si>
    <t>603</t>
  </si>
  <si>
    <t>604</t>
  </si>
  <si>
    <t>605</t>
  </si>
  <si>
    <t>606</t>
  </si>
  <si>
    <t>Total</t>
  </si>
  <si>
    <t>Periodike /Vjetore</t>
  </si>
  <si>
    <t>Shpenzime
Kapitale të Patrupëzuara</t>
  </si>
  <si>
    <t>Shpenzime
Kapitale të Trupëzuara</t>
  </si>
  <si>
    <t>Pagat</t>
  </si>
  <si>
    <t>Kontrib.e 
Sigurimeve Shoqërore</t>
  </si>
  <si>
    <t>Mallra dhe
Shërbime</t>
  </si>
  <si>
    <t>Subveci-
net</t>
  </si>
  <si>
    <t>Të Tjera
Transfer.Korrente Brendshme</t>
  </si>
  <si>
    <t>Transfer.
Korrente të Huaja</t>
  </si>
  <si>
    <t>Transferta për Buxhetet Familiare dhe Individët</t>
  </si>
  <si>
    <t>12</t>
  </si>
  <si>
    <t>01</t>
  </si>
  <si>
    <t>Nga Buxheti</t>
  </si>
  <si>
    <t>Plani fillestar</t>
  </si>
  <si>
    <t>Plani i rishikuar</t>
  </si>
  <si>
    <t>Fakti</t>
  </si>
  <si>
    <t>Angazhime</t>
  </si>
  <si>
    <t>02</t>
  </si>
  <si>
    <t>Financim i huaj - Grant</t>
  </si>
  <si>
    <t>04</t>
  </si>
  <si>
    <t>TVSH, Detyrim Doganor</t>
  </si>
  <si>
    <t>05</t>
  </si>
  <si>
    <t>Nga të ardhurat e veta</t>
  </si>
  <si>
    <t>Ndryshimi ne vlere absolute</t>
  </si>
  <si>
    <t>Realizimi ne %</t>
  </si>
  <si>
    <t>06</t>
  </si>
  <si>
    <t>Nga të ardhurat jashtë limitit</t>
  </si>
  <si>
    <t>Emri</t>
  </si>
  <si>
    <t>Sekretari i Përgjithshëm</t>
  </si>
  <si>
    <t>Firma</t>
  </si>
  <si>
    <t>Data</t>
  </si>
  <si>
    <t>znj. Llambriola Misto</t>
  </si>
  <si>
    <t>Periudha e Raportimit  '04-2026</t>
  </si>
  <si>
    <t>29.05.2026</t>
  </si>
  <si>
    <t>03</t>
  </si>
  <si>
    <t>Kosto lokale</t>
  </si>
  <si>
    <t>Transferte kapitale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</si>
</sst>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sz val="10"/>
      <color rgb="FF050505"/>
      <name val="Times New Roman"/>
      <family val="1"/>
    </font>
    <font>
      <b/>
      <sz val="10"/>
      <color rgb="FF000000"/>
      <name val="Times New Roman"/>
      <family val="1"/>
    </font>
    <font>
      <b/>
      <sz val="10"/>
      <color rgb="FF050505"/>
      <name val="Times New Roman"/>
      <family val="1"/>
    </font>
    <font>
      <sz val="10"/>
      <color rgb="FF000000"/>
      <name val="Times New Roman"/>
      <family val="1"/>
    </font>
    <font>
      <b/>
      <sz val="10"/>
      <color rgb="FF080808"/>
      <name val="Times New Roman"/>
      <family val="1"/>
    </font>
    <font>
      <sz val="10"/>
      <color rgb="FF080808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uble">
        <color rgb="FF050505"/>
      </left>
      <right style="thin">
        <color rgb="FF050505"/>
      </right>
      <top style="double">
        <color rgb="FF050505"/>
      </top>
      <bottom style="thin">
        <color rgb="FF050505"/>
      </bottom>
      <diagonal/>
    </border>
    <border>
      <left style="thin">
        <color rgb="FF050505"/>
      </left>
      <right style="thin">
        <color rgb="FF050505"/>
      </right>
      <top style="double">
        <color rgb="FF050505"/>
      </top>
      <bottom style="thin">
        <color rgb="FF050505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50505"/>
      </left>
      <right style="thin">
        <color rgb="FF050505"/>
      </right>
      <top style="thin">
        <color rgb="FF050505"/>
      </top>
      <bottom style="thin">
        <color rgb="FF050505"/>
      </bottom>
      <diagonal/>
    </border>
    <border>
      <left style="thin">
        <color rgb="FF050505"/>
      </left>
      <right style="double">
        <color rgb="FF050505"/>
      </right>
      <top style="thin">
        <color rgb="FF050505"/>
      </top>
      <bottom style="thin">
        <color rgb="FF050505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50505"/>
      </left>
      <right style="thin">
        <color rgb="FF050505"/>
      </right>
      <top style="thin">
        <color rgb="FF050505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0" xfId="0" applyFont="1" applyFill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top"/>
    </xf>
    <xf numFmtId="0" fontId="2" fillId="0" borderId="0" xfId="0" applyFont="1"/>
    <xf numFmtId="0" fontId="5" fillId="10" borderId="6" xfId="0" applyFont="1" applyFill="1" applyBorder="1" applyAlignment="1">
      <alignment horizontal="center" vertical="center"/>
    </xf>
    <xf numFmtId="0" fontId="5" fillId="11" borderId="7" xfId="0" applyFont="1" applyFill="1" applyBorder="1" applyAlignment="1">
      <alignment horizontal="center" vertical="center"/>
    </xf>
    <xf numFmtId="0" fontId="5" fillId="12" borderId="6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6" fillId="15" borderId="8" xfId="0" applyFont="1" applyFill="1" applyBorder="1" applyAlignment="1">
      <alignment horizontal="center" vertical="center"/>
    </xf>
    <xf numFmtId="0" fontId="6" fillId="16" borderId="9" xfId="0" applyFont="1" applyFill="1" applyBorder="1" applyAlignment="1">
      <alignment horizontal="center" vertical="center"/>
    </xf>
    <xf numFmtId="0" fontId="6" fillId="17" borderId="9" xfId="0" applyFont="1" applyFill="1" applyBorder="1" applyAlignment="1">
      <alignment horizontal="left" vertical="center" wrapText="1"/>
    </xf>
    <xf numFmtId="0" fontId="6" fillId="18" borderId="9" xfId="0" applyFont="1" applyFill="1" applyBorder="1" applyAlignment="1">
      <alignment horizontal="left" vertical="center"/>
    </xf>
    <xf numFmtId="3" fontId="6" fillId="19" borderId="9" xfId="0" applyNumberFormat="1" applyFont="1" applyFill="1" applyBorder="1" applyAlignment="1">
      <alignment horizontal="right" vertical="center"/>
    </xf>
    <xf numFmtId="3" fontId="6" fillId="20" borderId="10" xfId="0" applyNumberFormat="1" applyFont="1" applyFill="1" applyBorder="1" applyAlignment="1">
      <alignment horizontal="right" vertical="center"/>
    </xf>
    <xf numFmtId="0" fontId="8" fillId="23" borderId="6" xfId="0" applyFont="1" applyFill="1" applyBorder="1" applyAlignment="1">
      <alignment horizontal="left" vertical="center"/>
    </xf>
    <xf numFmtId="0" fontId="6" fillId="18" borderId="12" xfId="0" applyFont="1" applyFill="1" applyBorder="1" applyAlignment="1">
      <alignment horizontal="left" vertical="center"/>
    </xf>
    <xf numFmtId="3" fontId="6" fillId="19" borderId="11" xfId="0" applyNumberFormat="1" applyFont="1" applyFill="1" applyBorder="1" applyAlignment="1">
      <alignment horizontal="right" vertical="center"/>
    </xf>
    <xf numFmtId="3" fontId="6" fillId="19" borderId="13" xfId="0" applyNumberFormat="1" applyFont="1" applyFill="1" applyBorder="1" applyAlignment="1">
      <alignment horizontal="right" vertical="center"/>
    </xf>
    <xf numFmtId="3" fontId="6" fillId="19" borderId="15" xfId="0" applyNumberFormat="1" applyFont="1" applyFill="1" applyBorder="1" applyAlignment="1">
      <alignment horizontal="right" vertical="center"/>
    </xf>
    <xf numFmtId="3" fontId="2" fillId="0" borderId="0" xfId="0" applyNumberFormat="1" applyFont="1"/>
    <xf numFmtId="164" fontId="2" fillId="0" borderId="14" xfId="1" applyNumberFormat="1" applyFont="1" applyBorder="1"/>
    <xf numFmtId="9" fontId="6" fillId="19" borderId="9" xfId="2" applyFont="1" applyFill="1" applyBorder="1" applyAlignment="1">
      <alignment horizontal="right" vertical="center"/>
    </xf>
    <xf numFmtId="0" fontId="6" fillId="16" borderId="9" xfId="0" quotePrefix="1" applyFont="1" applyFill="1" applyBorder="1" applyAlignment="1">
      <alignment horizontal="center" vertical="center"/>
    </xf>
    <xf numFmtId="3" fontId="6" fillId="19" borderId="16" xfId="0" applyNumberFormat="1" applyFont="1" applyFill="1" applyBorder="1" applyAlignment="1">
      <alignment horizontal="right" vertical="center"/>
    </xf>
    <xf numFmtId="164" fontId="2" fillId="0" borderId="17" xfId="1" applyNumberFormat="1" applyFont="1" applyBorder="1"/>
    <xf numFmtId="3" fontId="6" fillId="19" borderId="18" xfId="0" applyNumberFormat="1" applyFont="1" applyFill="1" applyBorder="1" applyAlignment="1">
      <alignment horizontal="right" vertical="center"/>
    </xf>
    <xf numFmtId="0" fontId="3" fillId="13" borderId="19" xfId="0" applyFont="1" applyFill="1" applyBorder="1" applyAlignment="1">
      <alignment horizontal="center" vertical="center" wrapText="1"/>
    </xf>
    <xf numFmtId="3" fontId="6" fillId="19" borderId="14" xfId="0" applyNumberFormat="1" applyFont="1" applyFill="1" applyBorder="1" applyAlignment="1">
      <alignment horizontal="right" vertical="center"/>
    </xf>
    <xf numFmtId="164" fontId="2" fillId="0" borderId="0" xfId="1" applyNumberFormat="1" applyFont="1"/>
    <xf numFmtId="164" fontId="2" fillId="0" borderId="0" xfId="0" applyNumberFormat="1" applyFont="1"/>
    <xf numFmtId="0" fontId="8" fillId="23" borderId="6" xfId="0" applyFont="1" applyFill="1" applyBorder="1" applyAlignment="1">
      <alignment horizontal="left"/>
    </xf>
    <xf numFmtId="0" fontId="6" fillId="21" borderId="2" xfId="0" applyFont="1" applyFill="1" applyBorder="1" applyAlignment="1">
      <alignment horizontal="left" vertical="top"/>
    </xf>
    <xf numFmtId="0" fontId="7" fillId="22" borderId="6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top"/>
    </xf>
    <xf numFmtId="0" fontId="5" fillId="5" borderId="1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top"/>
    </xf>
    <xf numFmtId="0" fontId="5" fillId="6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center" vertical="center"/>
    </xf>
    <xf numFmtId="164" fontId="2" fillId="2" borderId="0" xfId="1" applyNumberFormat="1" applyFont="1" applyFill="1" applyAlignment="1" applyProtection="1">
      <alignment wrapText="1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T41"/>
  <sheetViews>
    <sheetView tabSelected="1" topLeftCell="A9" workbookViewId="0">
      <selection activeCell="T37" sqref="T37"/>
    </sheetView>
  </sheetViews>
  <sheetFormatPr defaultRowHeight="12.75" x14ac:dyDescent="0.2"/>
  <cols>
    <col min="1" max="1" width="3.28515625" style="3" customWidth="1"/>
    <col min="2" max="2" width="0.140625" style="3" customWidth="1"/>
    <col min="3" max="3" width="10.28515625" style="3" customWidth="1"/>
    <col min="4" max="4" width="8.85546875" style="3" customWidth="1"/>
    <col min="5" max="5" width="24.85546875" style="3" customWidth="1"/>
    <col min="6" max="6" width="11.7109375" style="3" customWidth="1"/>
    <col min="7" max="7" width="13.28515625" style="3" customWidth="1"/>
    <col min="8" max="9" width="16.140625" style="3" customWidth="1"/>
    <col min="10" max="10" width="14.28515625" style="3" customWidth="1"/>
    <col min="11" max="11" width="15" style="3" customWidth="1"/>
    <col min="12" max="12" width="16.140625" style="3" customWidth="1"/>
    <col min="13" max="13" width="15.28515625" style="3" customWidth="1"/>
    <col min="14" max="14" width="13.28515625" style="3" customWidth="1"/>
    <col min="15" max="15" width="15.28515625" style="3" customWidth="1"/>
    <col min="16" max="16" width="16.140625" style="3" customWidth="1"/>
    <col min="17" max="17" width="15.85546875" style="3" customWidth="1"/>
    <col min="18" max="18" width="15.28515625" style="3" customWidth="1"/>
    <col min="19" max="19" width="13.140625" style="3" customWidth="1"/>
    <col min="20" max="20" width="10.85546875" style="3" bestFit="1" customWidth="1"/>
    <col min="21" max="16384" width="9.140625" style="3"/>
  </cols>
  <sheetData>
    <row r="1" spans="1:20" x14ac:dyDescent="0.2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20" ht="18.75" customHeight="1" x14ac:dyDescent="0.2">
      <c r="A2" s="1"/>
      <c r="B2" s="1"/>
      <c r="C2" s="34" t="s">
        <v>0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0" ht="17.25" customHeight="1" x14ac:dyDescent="0.2">
      <c r="A3" s="1"/>
      <c r="B3" s="1"/>
      <c r="C3" s="35" t="s">
        <v>49</v>
      </c>
      <c r="D3" s="35"/>
      <c r="E3" s="35"/>
      <c r="F3" s="35"/>
      <c r="G3" s="35"/>
      <c r="H3" s="35"/>
      <c r="I3" s="35"/>
      <c r="J3" s="36"/>
      <c r="K3" s="35"/>
      <c r="L3" s="35"/>
      <c r="M3" s="35"/>
      <c r="N3" s="35"/>
      <c r="O3" s="35"/>
      <c r="P3" s="35"/>
      <c r="Q3" s="35"/>
      <c r="R3" s="35"/>
    </row>
    <row r="4" spans="1:20" ht="15.75" customHeight="1" x14ac:dyDescent="0.2">
      <c r="A4" s="37"/>
      <c r="B4" s="37"/>
      <c r="C4" s="38" t="s">
        <v>1</v>
      </c>
      <c r="D4" s="39" t="s">
        <v>2</v>
      </c>
      <c r="E4" s="40" t="s">
        <v>3</v>
      </c>
      <c r="F4" s="39" t="s">
        <v>4</v>
      </c>
      <c r="G4" s="39" t="s">
        <v>5</v>
      </c>
      <c r="H4" s="41" t="s">
        <v>6</v>
      </c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1:20" ht="15.75" customHeight="1" x14ac:dyDescent="0.2">
      <c r="A5" s="37"/>
      <c r="B5" s="37"/>
      <c r="C5" s="38"/>
      <c r="D5" s="39"/>
      <c r="E5" s="40"/>
      <c r="F5" s="39"/>
      <c r="G5" s="39"/>
      <c r="H5" s="4" t="s">
        <v>7</v>
      </c>
      <c r="I5" s="4" t="s">
        <v>8</v>
      </c>
      <c r="J5" s="4">
        <v>232</v>
      </c>
      <c r="K5" s="4" t="s">
        <v>9</v>
      </c>
      <c r="L5" s="4" t="s">
        <v>10</v>
      </c>
      <c r="M5" s="4" t="s">
        <v>11</v>
      </c>
      <c r="N5" s="4" t="s">
        <v>12</v>
      </c>
      <c r="O5" s="4" t="s">
        <v>13</v>
      </c>
      <c r="P5" s="4" t="s">
        <v>14</v>
      </c>
      <c r="Q5" s="4" t="s">
        <v>15</v>
      </c>
      <c r="R5" s="5" t="s">
        <v>16</v>
      </c>
    </row>
    <row r="6" spans="1:20" ht="38.25" x14ac:dyDescent="0.2">
      <c r="A6" s="1"/>
      <c r="B6" s="1"/>
      <c r="C6" s="38"/>
      <c r="D6" s="39"/>
      <c r="E6" s="40"/>
      <c r="F6" s="6" t="s">
        <v>17</v>
      </c>
      <c r="G6" s="39"/>
      <c r="H6" s="7" t="s">
        <v>18</v>
      </c>
      <c r="I6" s="7" t="s">
        <v>19</v>
      </c>
      <c r="J6" s="27" t="s">
        <v>53</v>
      </c>
      <c r="K6" s="7" t="s">
        <v>20</v>
      </c>
      <c r="L6" s="7" t="s">
        <v>21</v>
      </c>
      <c r="M6" s="7" t="s">
        <v>22</v>
      </c>
      <c r="N6" s="7" t="s">
        <v>23</v>
      </c>
      <c r="O6" s="7" t="s">
        <v>24</v>
      </c>
      <c r="P6" s="7" t="s">
        <v>25</v>
      </c>
      <c r="Q6" s="7" t="s">
        <v>26</v>
      </c>
      <c r="R6" s="8" t="s">
        <v>16</v>
      </c>
    </row>
    <row r="7" spans="1:20" ht="14.25" customHeight="1" x14ac:dyDescent="0.2">
      <c r="A7" s="1"/>
      <c r="B7" s="1"/>
      <c r="C7" s="9" t="s">
        <v>27</v>
      </c>
      <c r="D7" s="10" t="s">
        <v>28</v>
      </c>
      <c r="E7" s="11" t="s">
        <v>29</v>
      </c>
      <c r="F7" s="10">
        <v>2026</v>
      </c>
      <c r="G7" s="12" t="s">
        <v>30</v>
      </c>
      <c r="H7" s="18">
        <v>29900000</v>
      </c>
      <c r="I7" s="24">
        <v>2207455000</v>
      </c>
      <c r="J7" s="28">
        <v>100000</v>
      </c>
      <c r="K7" s="17">
        <v>1789590000</v>
      </c>
      <c r="L7" s="13">
        <v>292285000</v>
      </c>
      <c r="M7" s="13">
        <v>695585000</v>
      </c>
      <c r="N7" s="13"/>
      <c r="O7" s="13">
        <v>1375626000</v>
      </c>
      <c r="P7" s="13">
        <v>456515000</v>
      </c>
      <c r="Q7" s="13">
        <v>50744000</v>
      </c>
      <c r="R7" s="14">
        <f>H7+I7+K7+L7+M7+N7+O7+P7+Q7+J7</f>
        <v>6897800000</v>
      </c>
      <c r="T7" s="20"/>
    </row>
    <row r="8" spans="1:20" ht="15" customHeight="1" x14ac:dyDescent="0.2">
      <c r="A8" s="1"/>
      <c r="B8" s="1"/>
      <c r="C8" s="9" t="s">
        <v>27</v>
      </c>
      <c r="D8" s="10" t="s">
        <v>28</v>
      </c>
      <c r="E8" s="11" t="s">
        <v>29</v>
      </c>
      <c r="F8" s="10">
        <v>2026</v>
      </c>
      <c r="G8" s="16" t="s">
        <v>31</v>
      </c>
      <c r="H8" s="21">
        <v>29900000</v>
      </c>
      <c r="I8" s="25">
        <v>2207455000</v>
      </c>
      <c r="J8" s="21">
        <v>100000</v>
      </c>
      <c r="K8" s="17">
        <v>1789590000</v>
      </c>
      <c r="L8" s="13">
        <v>292285000</v>
      </c>
      <c r="M8" s="13">
        <v>695585000</v>
      </c>
      <c r="N8" s="13"/>
      <c r="O8" s="13">
        <v>1390466000</v>
      </c>
      <c r="P8" s="13">
        <v>441675000</v>
      </c>
      <c r="Q8" s="13">
        <v>54744000</v>
      </c>
      <c r="R8" s="14">
        <f t="shared" ref="R8:R10" si="0">H8+I8+K8+L8+M8+N8+O8+P8+Q8+J8</f>
        <v>6901800000</v>
      </c>
    </row>
    <row r="9" spans="1:20" ht="14.25" customHeight="1" x14ac:dyDescent="0.2">
      <c r="A9" s="1"/>
      <c r="B9" s="1"/>
      <c r="C9" s="9" t="s">
        <v>27</v>
      </c>
      <c r="D9" s="10" t="s">
        <v>28</v>
      </c>
      <c r="E9" s="11" t="s">
        <v>29</v>
      </c>
      <c r="F9" s="10">
        <v>2026</v>
      </c>
      <c r="G9" s="12" t="s">
        <v>32</v>
      </c>
      <c r="H9" s="19"/>
      <c r="I9" s="26">
        <v>8705781</v>
      </c>
      <c r="J9" s="28">
        <v>0</v>
      </c>
      <c r="K9" s="17">
        <v>531557899</v>
      </c>
      <c r="L9" s="13">
        <v>87307389</v>
      </c>
      <c r="M9" s="13">
        <v>120878032</v>
      </c>
      <c r="N9" s="13"/>
      <c r="O9" s="13">
        <v>494775425</v>
      </c>
      <c r="P9" s="13">
        <v>391284793</v>
      </c>
      <c r="Q9" s="13">
        <v>884873</v>
      </c>
      <c r="R9" s="14">
        <f t="shared" si="0"/>
        <v>1635394192</v>
      </c>
      <c r="T9" s="20"/>
    </row>
    <row r="10" spans="1:20" ht="13.5" customHeight="1" x14ac:dyDescent="0.2">
      <c r="A10" s="1"/>
      <c r="B10" s="1"/>
      <c r="C10" s="9" t="s">
        <v>27</v>
      </c>
      <c r="D10" s="10" t="s">
        <v>28</v>
      </c>
      <c r="E10" s="11" t="s">
        <v>29</v>
      </c>
      <c r="F10" s="10">
        <v>2026</v>
      </c>
      <c r="G10" s="12" t="s">
        <v>33</v>
      </c>
      <c r="H10" s="13"/>
      <c r="I10" s="13">
        <v>308337869</v>
      </c>
      <c r="J10" s="19">
        <v>0</v>
      </c>
      <c r="K10" s="13"/>
      <c r="L10" s="13"/>
      <c r="M10" s="13">
        <v>72668897</v>
      </c>
      <c r="N10" s="13"/>
      <c r="O10" s="13"/>
      <c r="P10" s="13"/>
      <c r="Q10" s="13"/>
      <c r="R10" s="14">
        <f t="shared" si="0"/>
        <v>381006766</v>
      </c>
      <c r="T10" s="20"/>
    </row>
    <row r="11" spans="1:20" ht="15" customHeight="1" x14ac:dyDescent="0.2">
      <c r="A11" s="1"/>
      <c r="B11" s="1"/>
      <c r="C11" s="9" t="s">
        <v>27</v>
      </c>
      <c r="D11" s="10" t="s">
        <v>34</v>
      </c>
      <c r="E11" s="11" t="s">
        <v>35</v>
      </c>
      <c r="F11" s="10">
        <v>2026</v>
      </c>
      <c r="G11" s="12" t="s">
        <v>30</v>
      </c>
      <c r="H11" s="13"/>
      <c r="I11" s="13">
        <v>420000000</v>
      </c>
      <c r="J11" s="13"/>
      <c r="K11" s="13"/>
      <c r="L11" s="13"/>
      <c r="M11" s="13"/>
      <c r="N11" s="13"/>
      <c r="O11" s="13"/>
      <c r="P11" s="13"/>
      <c r="Q11" s="13"/>
      <c r="R11" s="14">
        <f t="shared" ref="R11:R30" si="1">H11+I11+K11+L11+M11+N11+O11+P11+Q11+J11</f>
        <v>420000000</v>
      </c>
    </row>
    <row r="12" spans="1:20" x14ac:dyDescent="0.2">
      <c r="A12" s="1"/>
      <c r="B12" s="1"/>
      <c r="C12" s="9" t="s">
        <v>27</v>
      </c>
      <c r="D12" s="10" t="s">
        <v>34</v>
      </c>
      <c r="E12" s="11" t="s">
        <v>35</v>
      </c>
      <c r="F12" s="10">
        <v>2026</v>
      </c>
      <c r="G12" s="12" t="s">
        <v>31</v>
      </c>
      <c r="H12" s="13"/>
      <c r="I12" s="13">
        <v>420000000</v>
      </c>
      <c r="J12" s="13"/>
      <c r="K12" s="13"/>
      <c r="L12" s="13"/>
      <c r="M12" s="13"/>
      <c r="N12" s="13"/>
      <c r="O12" s="13"/>
      <c r="P12" s="13"/>
      <c r="Q12" s="13"/>
      <c r="R12" s="14">
        <f t="shared" si="1"/>
        <v>420000000</v>
      </c>
      <c r="T12" s="20"/>
    </row>
    <row r="13" spans="1:20" ht="15" customHeight="1" x14ac:dyDescent="0.2">
      <c r="A13" s="1"/>
      <c r="B13" s="1"/>
      <c r="C13" s="9" t="s">
        <v>27</v>
      </c>
      <c r="D13" s="10" t="s">
        <v>34</v>
      </c>
      <c r="E13" s="11" t="s">
        <v>35</v>
      </c>
      <c r="F13" s="10">
        <v>2026</v>
      </c>
      <c r="G13" s="12" t="s">
        <v>32</v>
      </c>
      <c r="H13" s="13">
        <v>71320</v>
      </c>
      <c r="I13" s="13">
        <v>196650</v>
      </c>
      <c r="J13" s="13"/>
      <c r="K13" s="13"/>
      <c r="L13" s="13"/>
      <c r="M13" s="13"/>
      <c r="N13" s="13"/>
      <c r="O13" s="13"/>
      <c r="P13" s="13"/>
      <c r="Q13" s="13"/>
      <c r="R13" s="14">
        <f t="shared" si="1"/>
        <v>267970</v>
      </c>
    </row>
    <row r="14" spans="1:20" ht="15" customHeight="1" x14ac:dyDescent="0.2">
      <c r="A14" s="1"/>
      <c r="B14" s="1"/>
      <c r="C14" s="9" t="s">
        <v>27</v>
      </c>
      <c r="D14" s="10" t="s">
        <v>34</v>
      </c>
      <c r="E14" s="11" t="s">
        <v>35</v>
      </c>
      <c r="F14" s="10">
        <v>2026</v>
      </c>
      <c r="G14" s="12" t="s">
        <v>33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4">
        <f t="shared" si="1"/>
        <v>0</v>
      </c>
    </row>
    <row r="15" spans="1:20" ht="15" customHeight="1" x14ac:dyDescent="0.2">
      <c r="A15" s="1"/>
      <c r="B15" s="1"/>
      <c r="C15" s="9" t="s">
        <v>27</v>
      </c>
      <c r="D15" s="23" t="s">
        <v>51</v>
      </c>
      <c r="E15" s="11" t="s">
        <v>52</v>
      </c>
      <c r="F15" s="10">
        <v>2026</v>
      </c>
      <c r="G15" s="12" t="s">
        <v>30</v>
      </c>
      <c r="H15" s="13"/>
      <c r="I15" s="13">
        <v>3500000</v>
      </c>
      <c r="J15" s="13"/>
      <c r="K15" s="13"/>
      <c r="L15" s="13"/>
      <c r="M15" s="13"/>
      <c r="N15" s="13"/>
      <c r="O15" s="13"/>
      <c r="P15" s="13"/>
      <c r="Q15" s="13"/>
      <c r="R15" s="14">
        <f t="shared" si="1"/>
        <v>3500000</v>
      </c>
    </row>
    <row r="16" spans="1:20" ht="15" customHeight="1" x14ac:dyDescent="0.2">
      <c r="A16" s="1"/>
      <c r="B16" s="1"/>
      <c r="C16" s="9" t="s">
        <v>27</v>
      </c>
      <c r="D16" s="23" t="s">
        <v>51</v>
      </c>
      <c r="E16" s="11" t="s">
        <v>52</v>
      </c>
      <c r="F16" s="10">
        <v>2026</v>
      </c>
      <c r="G16" s="12" t="s">
        <v>31</v>
      </c>
      <c r="H16" s="13"/>
      <c r="I16" s="13">
        <v>3500000</v>
      </c>
      <c r="J16" s="13"/>
      <c r="K16" s="13"/>
      <c r="L16" s="13"/>
      <c r="M16" s="13"/>
      <c r="N16" s="13"/>
      <c r="O16" s="13"/>
      <c r="P16" s="13"/>
      <c r="Q16" s="13"/>
      <c r="R16" s="14">
        <f t="shared" si="1"/>
        <v>3500000</v>
      </c>
    </row>
    <row r="17" spans="1:20" ht="15" customHeight="1" x14ac:dyDescent="0.2">
      <c r="A17" s="1"/>
      <c r="B17" s="1"/>
      <c r="C17" s="9" t="s">
        <v>27</v>
      </c>
      <c r="D17" s="23" t="s">
        <v>51</v>
      </c>
      <c r="E17" s="11" t="s">
        <v>52</v>
      </c>
      <c r="F17" s="10">
        <v>2026</v>
      </c>
      <c r="G17" s="12" t="s">
        <v>32</v>
      </c>
      <c r="H17" s="13"/>
      <c r="I17" s="13">
        <v>0</v>
      </c>
      <c r="J17" s="13"/>
      <c r="K17" s="13"/>
      <c r="L17" s="13"/>
      <c r="M17" s="13"/>
      <c r="N17" s="13"/>
      <c r="O17" s="13"/>
      <c r="P17" s="13"/>
      <c r="Q17" s="13"/>
      <c r="R17" s="14">
        <f t="shared" si="1"/>
        <v>0</v>
      </c>
    </row>
    <row r="18" spans="1:20" ht="15" customHeight="1" x14ac:dyDescent="0.2">
      <c r="A18" s="1"/>
      <c r="B18" s="1"/>
      <c r="C18" s="9" t="s">
        <v>27</v>
      </c>
      <c r="D18" s="23" t="s">
        <v>51</v>
      </c>
      <c r="E18" s="11" t="s">
        <v>52</v>
      </c>
      <c r="F18" s="10">
        <v>2026</v>
      </c>
      <c r="G18" s="12" t="s">
        <v>33</v>
      </c>
      <c r="H18" s="13"/>
      <c r="I18" s="13">
        <v>0</v>
      </c>
      <c r="J18" s="13"/>
      <c r="K18" s="13"/>
      <c r="L18" s="13"/>
      <c r="M18" s="13"/>
      <c r="N18" s="13"/>
      <c r="O18" s="13"/>
      <c r="P18" s="13"/>
      <c r="Q18" s="13"/>
      <c r="R18" s="14">
        <f t="shared" si="1"/>
        <v>0</v>
      </c>
    </row>
    <row r="19" spans="1:20" ht="13.5" customHeight="1" x14ac:dyDescent="0.2">
      <c r="A19" s="1"/>
      <c r="B19" s="1"/>
      <c r="C19" s="9" t="s">
        <v>27</v>
      </c>
      <c r="D19" s="10" t="s">
        <v>36</v>
      </c>
      <c r="E19" s="11" t="s">
        <v>37</v>
      </c>
      <c r="F19" s="10">
        <v>2026</v>
      </c>
      <c r="G19" s="12" t="s">
        <v>30</v>
      </c>
      <c r="H19" s="13"/>
      <c r="I19" s="13">
        <v>2200000</v>
      </c>
      <c r="J19" s="13"/>
      <c r="K19" s="13"/>
      <c r="L19" s="13"/>
      <c r="M19" s="13"/>
      <c r="N19" s="13"/>
      <c r="O19" s="13"/>
      <c r="P19" s="13"/>
      <c r="Q19" s="13"/>
      <c r="R19" s="14">
        <f t="shared" si="1"/>
        <v>2200000</v>
      </c>
    </row>
    <row r="20" spans="1:20" ht="13.5" customHeight="1" x14ac:dyDescent="0.2">
      <c r="A20" s="1"/>
      <c r="B20" s="1"/>
      <c r="C20" s="9" t="s">
        <v>27</v>
      </c>
      <c r="D20" s="10" t="s">
        <v>36</v>
      </c>
      <c r="E20" s="11" t="s">
        <v>37</v>
      </c>
      <c r="F20" s="10">
        <v>2026</v>
      </c>
      <c r="G20" s="12" t="s">
        <v>31</v>
      </c>
      <c r="H20" s="13"/>
      <c r="I20" s="13">
        <v>2200000</v>
      </c>
      <c r="J20" s="13"/>
      <c r="K20" s="13"/>
      <c r="L20" s="13"/>
      <c r="M20" s="13"/>
      <c r="N20" s="13"/>
      <c r="O20" s="13"/>
      <c r="P20" s="13"/>
      <c r="Q20" s="13"/>
      <c r="R20" s="14">
        <f t="shared" si="1"/>
        <v>2200000</v>
      </c>
    </row>
    <row r="21" spans="1:20" ht="14.25" customHeight="1" x14ac:dyDescent="0.2">
      <c r="A21" s="1"/>
      <c r="B21" s="1"/>
      <c r="C21" s="9" t="s">
        <v>27</v>
      </c>
      <c r="D21" s="10" t="s">
        <v>36</v>
      </c>
      <c r="E21" s="11" t="s">
        <v>37</v>
      </c>
      <c r="F21" s="10">
        <v>2026</v>
      </c>
      <c r="G21" s="12" t="s">
        <v>32</v>
      </c>
      <c r="H21" s="13"/>
      <c r="I21" s="13">
        <v>0</v>
      </c>
      <c r="J21" s="13"/>
      <c r="K21" s="13"/>
      <c r="L21" s="13"/>
      <c r="M21" s="13"/>
      <c r="N21" s="13"/>
      <c r="O21" s="13"/>
      <c r="P21" s="13"/>
      <c r="Q21" s="13"/>
      <c r="R21" s="14">
        <f t="shared" si="1"/>
        <v>0</v>
      </c>
    </row>
    <row r="22" spans="1:20" ht="13.5" customHeight="1" x14ac:dyDescent="0.2">
      <c r="A22" s="1"/>
      <c r="B22" s="1"/>
      <c r="C22" s="9" t="s">
        <v>27</v>
      </c>
      <c r="D22" s="10" t="s">
        <v>36</v>
      </c>
      <c r="E22" s="11" t="s">
        <v>37</v>
      </c>
      <c r="F22" s="10">
        <v>2026</v>
      </c>
      <c r="G22" s="12" t="s">
        <v>33</v>
      </c>
      <c r="H22" s="13"/>
      <c r="I22" s="13">
        <v>0</v>
      </c>
      <c r="J22" s="13"/>
      <c r="K22" s="13"/>
      <c r="L22" s="13"/>
      <c r="M22" s="13"/>
      <c r="N22" s="13"/>
      <c r="O22" s="13"/>
      <c r="P22" s="13"/>
      <c r="Q22" s="13"/>
      <c r="R22" s="14">
        <f t="shared" si="1"/>
        <v>0</v>
      </c>
    </row>
    <row r="23" spans="1:20" x14ac:dyDescent="0.2">
      <c r="A23" s="1"/>
      <c r="B23" s="1"/>
      <c r="C23" s="9" t="s">
        <v>27</v>
      </c>
      <c r="D23" s="10" t="s">
        <v>38</v>
      </c>
      <c r="E23" s="11" t="s">
        <v>39</v>
      </c>
      <c r="F23" s="10">
        <v>2026</v>
      </c>
      <c r="G23" s="12" t="s">
        <v>30</v>
      </c>
      <c r="H23" s="13"/>
      <c r="I23" s="13"/>
      <c r="J23" s="13"/>
      <c r="K23" s="13"/>
      <c r="L23" s="13"/>
      <c r="M23" s="13">
        <v>69450000</v>
      </c>
      <c r="N23" s="13"/>
      <c r="O23" s="13"/>
      <c r="P23" s="13"/>
      <c r="Q23" s="13"/>
      <c r="R23" s="14">
        <f t="shared" si="1"/>
        <v>69450000</v>
      </c>
    </row>
    <row r="24" spans="1:20" x14ac:dyDescent="0.2">
      <c r="A24" s="1"/>
      <c r="B24" s="1"/>
      <c r="C24" s="9" t="s">
        <v>27</v>
      </c>
      <c r="D24" s="10" t="s">
        <v>38</v>
      </c>
      <c r="E24" s="11" t="s">
        <v>39</v>
      </c>
      <c r="F24" s="10">
        <v>2026</v>
      </c>
      <c r="G24" s="12" t="s">
        <v>31</v>
      </c>
      <c r="H24" s="13"/>
      <c r="I24" s="13"/>
      <c r="J24" s="13"/>
      <c r="K24" s="13"/>
      <c r="L24" s="13"/>
      <c r="M24" s="13">
        <v>69450000</v>
      </c>
      <c r="N24" s="13"/>
      <c r="O24" s="13"/>
      <c r="P24" s="13"/>
      <c r="Q24" s="13"/>
      <c r="R24" s="14">
        <f t="shared" si="1"/>
        <v>69450000</v>
      </c>
    </row>
    <row r="25" spans="1:20" x14ac:dyDescent="0.2">
      <c r="A25" s="1"/>
      <c r="B25" s="1"/>
      <c r="C25" s="9" t="s">
        <v>27</v>
      </c>
      <c r="D25" s="10" t="s">
        <v>38</v>
      </c>
      <c r="E25" s="11" t="s">
        <v>39</v>
      </c>
      <c r="F25" s="10">
        <v>2026</v>
      </c>
      <c r="G25" s="12" t="s">
        <v>32</v>
      </c>
      <c r="H25" s="13"/>
      <c r="I25" s="13"/>
      <c r="J25" s="13"/>
      <c r="K25" s="13"/>
      <c r="L25" s="13"/>
      <c r="M25" s="13">
        <v>2175437</v>
      </c>
      <c r="N25" s="13"/>
      <c r="O25" s="13"/>
      <c r="P25" s="13"/>
      <c r="Q25" s="13"/>
      <c r="R25" s="14">
        <f t="shared" si="1"/>
        <v>2175437</v>
      </c>
    </row>
    <row r="26" spans="1:20" x14ac:dyDescent="0.2">
      <c r="A26" s="1"/>
      <c r="B26" s="1"/>
      <c r="C26" s="9" t="s">
        <v>27</v>
      </c>
      <c r="D26" s="10" t="s">
        <v>38</v>
      </c>
      <c r="E26" s="11" t="s">
        <v>39</v>
      </c>
      <c r="F26" s="10">
        <v>2026</v>
      </c>
      <c r="G26" s="12" t="s">
        <v>33</v>
      </c>
      <c r="H26" s="13"/>
      <c r="I26" s="13"/>
      <c r="J26" s="13"/>
      <c r="K26" s="13"/>
      <c r="L26" s="13"/>
      <c r="M26" s="13">
        <v>20788355</v>
      </c>
      <c r="N26" s="13"/>
      <c r="O26" s="13"/>
      <c r="P26" s="13"/>
      <c r="Q26" s="13"/>
      <c r="R26" s="14">
        <f t="shared" si="1"/>
        <v>20788355</v>
      </c>
    </row>
    <row r="27" spans="1:20" x14ac:dyDescent="0.2">
      <c r="A27" s="1"/>
      <c r="B27" s="1"/>
      <c r="C27" s="9" t="s">
        <v>27</v>
      </c>
      <c r="D27" s="10"/>
      <c r="E27" s="11" t="s">
        <v>16</v>
      </c>
      <c r="F27" s="10">
        <v>2026</v>
      </c>
      <c r="G27" s="12" t="s">
        <v>30</v>
      </c>
      <c r="H27" s="13">
        <f t="shared" ref="H27:I29" si="2">H7+H11+H19+H23+H15</f>
        <v>29900000</v>
      </c>
      <c r="I27" s="13">
        <f t="shared" si="2"/>
        <v>2633155000</v>
      </c>
      <c r="J27" s="13">
        <f>J7+J11+J19+J23</f>
        <v>100000</v>
      </c>
      <c r="K27" s="13">
        <f t="shared" ref="K27:Q27" si="3">K7+K11+K19+K23</f>
        <v>1789590000</v>
      </c>
      <c r="L27" s="13">
        <f t="shared" si="3"/>
        <v>292285000</v>
      </c>
      <c r="M27" s="13">
        <f t="shared" si="3"/>
        <v>765035000</v>
      </c>
      <c r="N27" s="13">
        <f t="shared" si="3"/>
        <v>0</v>
      </c>
      <c r="O27" s="13">
        <f t="shared" si="3"/>
        <v>1375626000</v>
      </c>
      <c r="P27" s="13">
        <f t="shared" si="3"/>
        <v>456515000</v>
      </c>
      <c r="Q27" s="13">
        <f t="shared" si="3"/>
        <v>50744000</v>
      </c>
      <c r="R27" s="14">
        <f t="shared" si="1"/>
        <v>7392950000</v>
      </c>
      <c r="S27" s="29"/>
      <c r="T27" s="30"/>
    </row>
    <row r="28" spans="1:20" x14ac:dyDescent="0.2">
      <c r="A28" s="1"/>
      <c r="B28" s="1"/>
      <c r="C28" s="9" t="s">
        <v>27</v>
      </c>
      <c r="D28" s="10"/>
      <c r="E28" s="11" t="s">
        <v>16</v>
      </c>
      <c r="F28" s="10">
        <v>2026</v>
      </c>
      <c r="G28" s="12" t="s">
        <v>31</v>
      </c>
      <c r="H28" s="13">
        <f t="shared" si="2"/>
        <v>29900000</v>
      </c>
      <c r="I28" s="13">
        <f t="shared" si="2"/>
        <v>2633155000</v>
      </c>
      <c r="J28" s="13">
        <f>J8+J12+J20+J24</f>
        <v>100000</v>
      </c>
      <c r="K28" s="13">
        <f t="shared" ref="K28:Q28" si="4">K8+K12+K20+K24</f>
        <v>1789590000</v>
      </c>
      <c r="L28" s="13">
        <f t="shared" si="4"/>
        <v>292285000</v>
      </c>
      <c r="M28" s="13">
        <f t="shared" si="4"/>
        <v>765035000</v>
      </c>
      <c r="N28" s="13">
        <f t="shared" si="4"/>
        <v>0</v>
      </c>
      <c r="O28" s="13">
        <f t="shared" si="4"/>
        <v>1390466000</v>
      </c>
      <c r="P28" s="13">
        <f t="shared" si="4"/>
        <v>441675000</v>
      </c>
      <c r="Q28" s="13">
        <f t="shared" si="4"/>
        <v>54744000</v>
      </c>
      <c r="R28" s="14">
        <f t="shared" si="1"/>
        <v>7396950000</v>
      </c>
      <c r="S28" s="29"/>
      <c r="T28" s="30"/>
    </row>
    <row r="29" spans="1:20" x14ac:dyDescent="0.2">
      <c r="A29" s="1"/>
      <c r="B29" s="1"/>
      <c r="C29" s="9" t="s">
        <v>27</v>
      </c>
      <c r="D29" s="10"/>
      <c r="E29" s="11" t="s">
        <v>16</v>
      </c>
      <c r="F29" s="10">
        <v>2026</v>
      </c>
      <c r="G29" s="12" t="s">
        <v>32</v>
      </c>
      <c r="H29" s="13">
        <f t="shared" si="2"/>
        <v>71320</v>
      </c>
      <c r="I29" s="13">
        <f t="shared" si="2"/>
        <v>8902431</v>
      </c>
      <c r="J29" s="13">
        <f>J9+J13+J21+J25</f>
        <v>0</v>
      </c>
      <c r="K29" s="13">
        <f t="shared" ref="K29:Q29" si="5">K9+K13+K21+K25</f>
        <v>531557899</v>
      </c>
      <c r="L29" s="13">
        <f t="shared" si="5"/>
        <v>87307389</v>
      </c>
      <c r="M29" s="13">
        <f t="shared" si="5"/>
        <v>123053469</v>
      </c>
      <c r="N29" s="13">
        <f t="shared" si="5"/>
        <v>0</v>
      </c>
      <c r="O29" s="13">
        <f t="shared" si="5"/>
        <v>494775425</v>
      </c>
      <c r="P29" s="13">
        <f t="shared" si="5"/>
        <v>391284793</v>
      </c>
      <c r="Q29" s="13">
        <f t="shared" si="5"/>
        <v>884873</v>
      </c>
      <c r="R29" s="14">
        <f t="shared" si="1"/>
        <v>1637837599</v>
      </c>
      <c r="S29" s="29"/>
      <c r="T29" s="30"/>
    </row>
    <row r="30" spans="1:20" x14ac:dyDescent="0.2">
      <c r="A30" s="1"/>
      <c r="B30" s="1"/>
      <c r="C30" s="9" t="s">
        <v>27</v>
      </c>
      <c r="D30" s="10"/>
      <c r="E30" s="11" t="s">
        <v>16</v>
      </c>
      <c r="F30" s="10">
        <v>2026</v>
      </c>
      <c r="G30" s="12" t="s">
        <v>33</v>
      </c>
      <c r="H30" s="13">
        <f>H10+H14+H22+H26</f>
        <v>0</v>
      </c>
      <c r="I30" s="13">
        <f>I10+I14+I22+I26</f>
        <v>308337869</v>
      </c>
      <c r="J30" s="13">
        <f t="shared" ref="J30" si="6">J10+J14+J22+J26</f>
        <v>0</v>
      </c>
      <c r="K30" s="13">
        <f t="shared" ref="K30:Q30" si="7">K10+K14+K22+K26</f>
        <v>0</v>
      </c>
      <c r="L30" s="13">
        <f t="shared" si="7"/>
        <v>0</v>
      </c>
      <c r="M30" s="13">
        <f t="shared" si="7"/>
        <v>93457252</v>
      </c>
      <c r="N30" s="13">
        <f t="shared" si="7"/>
        <v>0</v>
      </c>
      <c r="O30" s="13">
        <f t="shared" si="7"/>
        <v>0</v>
      </c>
      <c r="P30" s="13">
        <f t="shared" si="7"/>
        <v>0</v>
      </c>
      <c r="Q30" s="13">
        <f t="shared" si="7"/>
        <v>0</v>
      </c>
      <c r="R30" s="14">
        <f t="shared" si="1"/>
        <v>401795121</v>
      </c>
      <c r="S30" s="29"/>
      <c r="T30" s="30"/>
    </row>
    <row r="31" spans="1:20" x14ac:dyDescent="0.2">
      <c r="A31" s="1"/>
      <c r="B31" s="1"/>
      <c r="C31" s="9" t="s">
        <v>27</v>
      </c>
      <c r="D31" s="10"/>
      <c r="E31" s="11" t="s">
        <v>40</v>
      </c>
      <c r="F31" s="10">
        <v>2026</v>
      </c>
      <c r="G31" s="12"/>
      <c r="H31" s="13">
        <f>H28-H29-H30</f>
        <v>29828680</v>
      </c>
      <c r="I31" s="13">
        <f t="shared" ref="I31:Q31" si="8">I28-I29-I30</f>
        <v>2315914700</v>
      </c>
      <c r="J31" s="13">
        <f t="shared" ref="J31" si="9">J28-J29-J30</f>
        <v>100000</v>
      </c>
      <c r="K31" s="13">
        <f t="shared" si="8"/>
        <v>1258032101</v>
      </c>
      <c r="L31" s="13">
        <f t="shared" si="8"/>
        <v>204977611</v>
      </c>
      <c r="M31" s="13">
        <f t="shared" si="8"/>
        <v>548524279</v>
      </c>
      <c r="N31" s="13">
        <f t="shared" si="8"/>
        <v>0</v>
      </c>
      <c r="O31" s="13">
        <f t="shared" si="8"/>
        <v>895690575</v>
      </c>
      <c r="P31" s="13">
        <f t="shared" si="8"/>
        <v>50390207</v>
      </c>
      <c r="Q31" s="13">
        <f t="shared" si="8"/>
        <v>53859127</v>
      </c>
      <c r="R31" s="14">
        <f>H31+I31+K31+L31+M31+N31+O31+P31+Q31+J31</f>
        <v>5357317280</v>
      </c>
      <c r="S31" s="29"/>
      <c r="T31" s="30"/>
    </row>
    <row r="32" spans="1:20" x14ac:dyDescent="0.2">
      <c r="A32" s="1"/>
      <c r="B32" s="1"/>
      <c r="C32" s="9" t="s">
        <v>27</v>
      </c>
      <c r="D32" s="10"/>
      <c r="E32" s="11" t="s">
        <v>41</v>
      </c>
      <c r="F32" s="10">
        <v>2026</v>
      </c>
      <c r="G32" s="12"/>
      <c r="H32" s="22">
        <f>H29/H28</f>
        <v>2.3852842809364548E-3</v>
      </c>
      <c r="I32" s="22">
        <f>I29/I28</f>
        <v>3.3808989596130876E-3</v>
      </c>
      <c r="J32" s="22"/>
      <c r="K32" s="22">
        <f t="shared" ref="I32:R32" si="10">K29/K28</f>
        <v>0.29702775440184626</v>
      </c>
      <c r="L32" s="22">
        <f t="shared" si="10"/>
        <v>0.29870636194125599</v>
      </c>
      <c r="M32" s="22">
        <f t="shared" si="10"/>
        <v>0.1608468488369813</v>
      </c>
      <c r="N32" s="22"/>
      <c r="O32" s="22">
        <f t="shared" si="10"/>
        <v>0.35583424909346939</v>
      </c>
      <c r="P32" s="22">
        <f t="shared" si="10"/>
        <v>0.8859111179034358</v>
      </c>
      <c r="Q32" s="22">
        <f t="shared" si="10"/>
        <v>1.6163835306152272E-2</v>
      </c>
      <c r="R32" s="22">
        <f>R29/R28</f>
        <v>0.22142066649091854</v>
      </c>
      <c r="S32" s="20"/>
    </row>
    <row r="33" spans="1:20" ht="14.25" customHeight="1" x14ac:dyDescent="0.2">
      <c r="A33" s="1"/>
      <c r="B33" s="1"/>
      <c r="C33" s="9" t="s">
        <v>27</v>
      </c>
      <c r="D33" s="10" t="s">
        <v>42</v>
      </c>
      <c r="E33" s="11" t="s">
        <v>43</v>
      </c>
      <c r="F33" s="10">
        <v>2026</v>
      </c>
      <c r="G33" s="12" t="s">
        <v>32</v>
      </c>
      <c r="H33" s="13"/>
      <c r="I33" s="13"/>
      <c r="J33" s="13"/>
      <c r="K33" s="13"/>
      <c r="L33" s="13"/>
      <c r="M33" s="13">
        <v>938097</v>
      </c>
      <c r="N33" s="13"/>
      <c r="O33" s="13"/>
      <c r="P33" s="13"/>
      <c r="Q33" s="13"/>
      <c r="R33" s="14">
        <f t="shared" ref="R33" si="11">H33+I33+K33+L33+M33+N33+O33+P33+Q33</f>
        <v>938097</v>
      </c>
    </row>
    <row r="34" spans="1:20" ht="14.25" customHeight="1" x14ac:dyDescent="0.2">
      <c r="A34" s="1"/>
      <c r="B34" s="1"/>
      <c r="C34" s="9" t="s">
        <v>27</v>
      </c>
      <c r="D34" s="10" t="s">
        <v>42</v>
      </c>
      <c r="E34" s="11" t="s">
        <v>43</v>
      </c>
      <c r="F34" s="10">
        <v>2026</v>
      </c>
      <c r="G34" s="12" t="s">
        <v>33</v>
      </c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4"/>
    </row>
    <row r="35" spans="1:20" x14ac:dyDescent="0.2">
      <c r="A35" s="1"/>
      <c r="B35" s="32"/>
      <c r="C35" s="3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20" ht="19.5" customHeight="1" x14ac:dyDescent="0.2">
      <c r="A36" s="1"/>
      <c r="B36" s="1"/>
      <c r="C36" s="1"/>
      <c r="D36" s="1"/>
      <c r="E36" s="33" t="s">
        <v>45</v>
      </c>
      <c r="F36" s="15" t="s">
        <v>44</v>
      </c>
      <c r="G36" s="31" t="s">
        <v>48</v>
      </c>
      <c r="H36" s="31"/>
      <c r="I36" s="1"/>
      <c r="J36" s="1"/>
      <c r="K36" s="1"/>
      <c r="L36" s="1"/>
      <c r="M36" s="1"/>
      <c r="N36" s="42"/>
      <c r="P36" s="29"/>
      <c r="Q36" s="29"/>
      <c r="R36" s="29"/>
      <c r="S36" s="30"/>
    </row>
    <row r="37" spans="1:20" ht="21" customHeight="1" x14ac:dyDescent="0.2">
      <c r="A37" s="1"/>
      <c r="B37" s="1"/>
      <c r="C37" s="1"/>
      <c r="D37" s="1"/>
      <c r="E37" s="33"/>
      <c r="F37" s="15" t="s">
        <v>46</v>
      </c>
      <c r="G37" s="31"/>
      <c r="H37" s="31"/>
      <c r="I37" s="1"/>
      <c r="J37" s="1"/>
      <c r="K37" s="1"/>
      <c r="L37" s="1"/>
      <c r="M37" s="1"/>
      <c r="N37" s="1"/>
      <c r="R37" s="20"/>
      <c r="T37" s="20"/>
    </row>
    <row r="38" spans="1:20" ht="20.25" customHeight="1" x14ac:dyDescent="0.2">
      <c r="A38" s="1"/>
      <c r="B38" s="1"/>
      <c r="C38" s="1"/>
      <c r="D38" s="1"/>
      <c r="E38" s="33"/>
      <c r="F38" s="15" t="s">
        <v>47</v>
      </c>
      <c r="G38" s="31" t="s">
        <v>50</v>
      </c>
      <c r="H38" s="31"/>
      <c r="I38" s="1"/>
      <c r="J38" s="1"/>
      <c r="K38" s="1"/>
      <c r="L38" s="1"/>
      <c r="M38" s="1"/>
      <c r="N38" s="1"/>
      <c r="R38" s="20"/>
      <c r="T38" s="20"/>
    </row>
    <row r="39" spans="1:20" x14ac:dyDescent="0.2">
      <c r="A39" s="1"/>
      <c r="B39" s="1"/>
      <c r="C39" s="32"/>
      <c r="D39" s="32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0"/>
      <c r="T39" s="20"/>
    </row>
    <row r="40" spans="1:20" x14ac:dyDescent="0.2">
      <c r="R40" s="20"/>
      <c r="T40" s="20"/>
    </row>
    <row r="41" spans="1:20" x14ac:dyDescent="0.2">
      <c r="R41" s="20"/>
      <c r="T41" s="20"/>
    </row>
  </sheetData>
  <mergeCells count="15">
    <mergeCell ref="C2:R2"/>
    <mergeCell ref="C3:R3"/>
    <mergeCell ref="A4:B5"/>
    <mergeCell ref="C4:C6"/>
    <mergeCell ref="D4:D6"/>
    <mergeCell ref="E4:E6"/>
    <mergeCell ref="F4:F5"/>
    <mergeCell ref="G4:G6"/>
    <mergeCell ref="H4:R4"/>
    <mergeCell ref="G36:H36"/>
    <mergeCell ref="G37:H37"/>
    <mergeCell ref="G38:H38"/>
    <mergeCell ref="C39:D39"/>
    <mergeCell ref="B35:C35"/>
    <mergeCell ref="E36:E38"/>
  </mergeCells>
  <pageMargins left="0.25" right="0.25" top="0.75" bottom="0.75" header="0.3" footer="0.3"/>
  <pageSetup scale="59" fitToHeight="0" orientation="landscape" horizontalDpi="1200" verticalDpi="1200" r:id="rId1"/>
</worksheet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Aneksi nr.1.1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2025-09-22T14:06:48Z</dcterms:created>
  <dcterms:modified xsi:type="dcterms:W3CDTF">2026-05-28T11:40:53Z</dcterms:modified>
</cp:coreProperties>
</file>