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filterPrivacy="1" codeName="ThisWorkbook" defaultThemeVersion="202300"/>
  <xr:revisionPtr revIDLastSave="0" documentId="13_ncr:1_{8D41D4EA-0EFF-4EBA-8970-C6AD8344B07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neksi nr.1.1" sheetId="1" r:id="rId1"/>
  </sheets>
  <definedNames>
    <definedName name="JR_PAGE_ANCHOR_0_1">'Aneksi nr.1.1'!$A$1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" i="1" l="1"/>
  <c r="I23" i="1" s="1"/>
  <c r="Q29" i="1" l="1"/>
  <c r="L9" i="1"/>
  <c r="I9" i="1" l="1"/>
  <c r="I8" i="1" l="1"/>
  <c r="Q8" i="1" s="1"/>
  <c r="I25" i="1"/>
  <c r="I26" i="1"/>
  <c r="J26" i="1"/>
  <c r="K26" i="1"/>
  <c r="L26" i="1"/>
  <c r="M26" i="1"/>
  <c r="N26" i="1"/>
  <c r="O26" i="1"/>
  <c r="P26" i="1"/>
  <c r="H26" i="1"/>
  <c r="J25" i="1"/>
  <c r="K25" i="1"/>
  <c r="K28" i="1" s="1"/>
  <c r="L25" i="1"/>
  <c r="M25" i="1"/>
  <c r="N25" i="1"/>
  <c r="O25" i="1"/>
  <c r="P25" i="1"/>
  <c r="H25" i="1"/>
  <c r="J24" i="1"/>
  <c r="J27" i="1" s="1"/>
  <c r="K24" i="1"/>
  <c r="K27" i="1" s="1"/>
  <c r="L24" i="1"/>
  <c r="L27" i="1" s="1"/>
  <c r="M24" i="1"/>
  <c r="M27" i="1" s="1"/>
  <c r="N24" i="1"/>
  <c r="N27" i="1" s="1"/>
  <c r="O24" i="1"/>
  <c r="O27" i="1" s="1"/>
  <c r="P24" i="1"/>
  <c r="P27" i="1" s="1"/>
  <c r="H24" i="1"/>
  <c r="H27" i="1" s="1"/>
  <c r="J23" i="1"/>
  <c r="K23" i="1"/>
  <c r="M23" i="1"/>
  <c r="N23" i="1"/>
  <c r="O23" i="1"/>
  <c r="P23" i="1"/>
  <c r="H23" i="1"/>
  <c r="L8" i="1"/>
  <c r="N28" i="1" l="1"/>
  <c r="M28" i="1"/>
  <c r="L28" i="1"/>
  <c r="J28" i="1"/>
  <c r="H28" i="1"/>
  <c r="P28" i="1"/>
  <c r="O28" i="1"/>
  <c r="Q26" i="1"/>
  <c r="I24" i="1"/>
  <c r="Q25" i="1"/>
  <c r="Q24" i="1" l="1"/>
  <c r="Q28" i="1" s="1"/>
  <c r="I27" i="1"/>
  <c r="Q27" i="1" s="1"/>
  <c r="I2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L7" i="1" l="1"/>
  <c r="L23" i="1" s="1"/>
  <c r="Q23" i="1" s="1"/>
  <c r="Q7" i="1" l="1"/>
</calcChain>
</file>

<file path=xl/sharedStrings.xml><?xml version="1.0" encoding="utf-8"?>
<sst xmlns="http://schemas.openxmlformats.org/spreadsheetml/2006/main" count="117" uniqueCount="45">
  <si>
    <t xml:space="preserve">ANEKSI 1.1 Raporti i Shpenzimeve të Ministrisë/Institucionit sipas kapitujve </t>
  </si>
  <si>
    <t>Kodi i Ministrisë</t>
  </si>
  <si>
    <t>Kodi i Kapitullit</t>
  </si>
  <si>
    <t>Emërtimi i Kapitullit</t>
  </si>
  <si>
    <t>Periudha raportuese</t>
  </si>
  <si>
    <t>Buxheti</t>
  </si>
  <si>
    <t>Artikujt buxhetore</t>
  </si>
  <si>
    <t>230</t>
  </si>
  <si>
    <t>231</t>
  </si>
  <si>
    <t>600</t>
  </si>
  <si>
    <t>601</t>
  </si>
  <si>
    <t>602</t>
  </si>
  <si>
    <t>603</t>
  </si>
  <si>
    <t>604</t>
  </si>
  <si>
    <t>605</t>
  </si>
  <si>
    <t>606</t>
  </si>
  <si>
    <t>Total</t>
  </si>
  <si>
    <t>Periodike /Vjetore</t>
  </si>
  <si>
    <t>Shpenzime
Kapitale të Patrupëzuara</t>
  </si>
  <si>
    <t>Shpenzime
Kapitale të Trupëzuara</t>
  </si>
  <si>
    <t>Pagat</t>
  </si>
  <si>
    <t>Kontrib.e 
Sigurimeve Shoqërore</t>
  </si>
  <si>
    <t>Mallra dhe
Shërbime</t>
  </si>
  <si>
    <t>Subveci-
net</t>
  </si>
  <si>
    <t>Të Tjera
Transfer.Korrente Brendshme</t>
  </si>
  <si>
    <t>Transfer.
Korrente të Huaja</t>
  </si>
  <si>
    <t>Transferta për Buxhetet Familiare dhe Individët</t>
  </si>
  <si>
    <t>12</t>
  </si>
  <si>
    <t>01</t>
  </si>
  <si>
    <t>Nga Buxheti</t>
  </si>
  <si>
    <t>Plani fillestar</t>
  </si>
  <si>
    <t>Plani i rishikuar</t>
  </si>
  <si>
    <t>Fakti</t>
  </si>
  <si>
    <t>Angazhime</t>
  </si>
  <si>
    <t>02</t>
  </si>
  <si>
    <t>Financim i huaj - Grant</t>
  </si>
  <si>
    <t>04</t>
  </si>
  <si>
    <t>TVSH, Detyrim Doganor</t>
  </si>
  <si>
    <t>05</t>
  </si>
  <si>
    <t>Nga të ardhurat e veta</t>
  </si>
  <si>
    <t>Ndryshimi ne vlere absolute</t>
  </si>
  <si>
    <t>Realizimi ne %</t>
  </si>
  <si>
    <t>06</t>
  </si>
  <si>
    <t>Nga të ardhurat jashtë limitit</t>
  </si>
  <si>
    <t>Periudha e Raportimit  12-2025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</si>
</sst>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Times New Roman"/>
      <family val="1"/>
    </font>
    <font>
      <sz val="10"/>
      <color rgb="FF050505"/>
      <name val="Times New Roman"/>
      <family val="1"/>
    </font>
    <font>
      <b/>
      <sz val="10"/>
      <color rgb="FF000000"/>
      <name val="Times New Roman"/>
      <family val="1"/>
    </font>
    <font>
      <b/>
      <sz val="10"/>
      <color rgb="FF050505"/>
      <name val="Times New Roman"/>
      <family val="1"/>
    </font>
    <font>
      <sz val="10"/>
      <color rgb="FF000000"/>
      <name val="Times New Roman"/>
      <family val="1"/>
    </font>
  </fonts>
  <fills count="21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 count="1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double">
        <color rgb="FF050505"/>
      </left>
      <right style="thin">
        <color rgb="FF050505"/>
      </right>
      <top style="double">
        <color rgb="FF050505"/>
      </top>
      <bottom style="thin">
        <color rgb="FF050505"/>
      </bottom>
      <diagonal/>
    </border>
    <border>
      <left style="thin">
        <color rgb="FF050505"/>
      </left>
      <right style="thin">
        <color rgb="FF050505"/>
      </right>
      <top style="double">
        <color rgb="FF050505"/>
      </top>
      <bottom style="thin">
        <color rgb="FF050505"/>
      </bottom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50505"/>
      </left>
      <right style="thin">
        <color rgb="FF050505"/>
      </right>
      <top style="thin">
        <color rgb="FF050505"/>
      </top>
      <bottom style="thin">
        <color rgb="FF050505"/>
      </bottom>
      <diagonal/>
    </border>
    <border>
      <left style="thin">
        <color rgb="FF050505"/>
      </left>
      <right style="double">
        <color rgb="FF050505"/>
      </right>
      <top style="thin">
        <color rgb="FF050505"/>
      </top>
      <bottom style="thin">
        <color rgb="FF050505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9">
    <xf numFmtId="0" fontId="0" fillId="0" borderId="0" xfId="0"/>
    <xf numFmtId="0" fontId="2" fillId="2" borderId="0" xfId="0" applyFont="1" applyFill="1" applyAlignment="1" applyProtection="1">
      <alignment wrapText="1"/>
      <protection locked="0"/>
    </xf>
    <xf numFmtId="0" fontId="3" fillId="3" borderId="1" xfId="0" applyFont="1" applyFill="1" applyBorder="1" applyAlignment="1">
      <alignment horizontal="left" vertical="top"/>
    </xf>
    <xf numFmtId="0" fontId="2" fillId="0" borderId="0" xfId="0" applyFont="1"/>
    <xf numFmtId="0" fontId="5" fillId="10" borderId="6" xfId="0" applyFont="1" applyFill="1" applyBorder="1" applyAlignment="1">
      <alignment horizontal="center" vertical="center"/>
    </xf>
    <xf numFmtId="0" fontId="5" fillId="11" borderId="7" xfId="0" applyFont="1" applyFill="1" applyBorder="1" applyAlignment="1">
      <alignment horizontal="center" vertical="center"/>
    </xf>
    <xf numFmtId="0" fontId="5" fillId="12" borderId="6" xfId="0" applyFont="1" applyFill="1" applyBorder="1" applyAlignment="1">
      <alignment horizontal="center" vertical="center" wrapText="1"/>
    </xf>
    <xf numFmtId="0" fontId="3" fillId="13" borderId="6" xfId="0" applyFont="1" applyFill="1" applyBorder="1" applyAlignment="1">
      <alignment horizontal="center" vertical="center" wrapText="1"/>
    </xf>
    <xf numFmtId="0" fontId="5" fillId="14" borderId="7" xfId="0" applyFont="1" applyFill="1" applyBorder="1" applyAlignment="1">
      <alignment horizontal="center" vertical="center" wrapText="1"/>
    </xf>
    <xf numFmtId="0" fontId="6" fillId="15" borderId="8" xfId="0" applyFont="1" applyFill="1" applyBorder="1" applyAlignment="1">
      <alignment horizontal="center" vertical="center"/>
    </xf>
    <xf numFmtId="0" fontId="6" fillId="16" borderId="9" xfId="0" applyFont="1" applyFill="1" applyBorder="1" applyAlignment="1">
      <alignment horizontal="center" vertical="center"/>
    </xf>
    <xf numFmtId="0" fontId="6" fillId="17" borderId="9" xfId="0" applyFont="1" applyFill="1" applyBorder="1" applyAlignment="1">
      <alignment horizontal="left" vertical="center" wrapText="1"/>
    </xf>
    <xf numFmtId="0" fontId="6" fillId="18" borderId="9" xfId="0" applyFont="1" applyFill="1" applyBorder="1" applyAlignment="1">
      <alignment horizontal="left" vertical="center"/>
    </xf>
    <xf numFmtId="3" fontId="6" fillId="19" borderId="9" xfId="0" applyNumberFormat="1" applyFont="1" applyFill="1" applyBorder="1" applyAlignment="1">
      <alignment horizontal="right" vertical="center"/>
    </xf>
    <xf numFmtId="3" fontId="6" fillId="20" borderId="10" xfId="0" applyNumberFormat="1" applyFont="1" applyFill="1" applyBorder="1" applyAlignment="1">
      <alignment horizontal="right" vertical="center"/>
    </xf>
    <xf numFmtId="0" fontId="6" fillId="18" borderId="12" xfId="0" applyFont="1" applyFill="1" applyBorder="1" applyAlignment="1">
      <alignment horizontal="left" vertical="center"/>
    </xf>
    <xf numFmtId="3" fontId="6" fillId="19" borderId="11" xfId="0" applyNumberFormat="1" applyFont="1" applyFill="1" applyBorder="1" applyAlignment="1">
      <alignment horizontal="right" vertical="center"/>
    </xf>
    <xf numFmtId="3" fontId="6" fillId="19" borderId="13" xfId="0" applyNumberFormat="1" applyFont="1" applyFill="1" applyBorder="1" applyAlignment="1">
      <alignment horizontal="right" vertical="center"/>
    </xf>
    <xf numFmtId="3" fontId="6" fillId="19" borderId="15" xfId="0" applyNumberFormat="1" applyFont="1" applyFill="1" applyBorder="1" applyAlignment="1">
      <alignment horizontal="right" vertical="center"/>
    </xf>
    <xf numFmtId="3" fontId="2" fillId="0" borderId="0" xfId="0" applyNumberFormat="1" applyFont="1"/>
    <xf numFmtId="164" fontId="2" fillId="0" borderId="14" xfId="1" applyNumberFormat="1" applyFont="1" applyBorder="1"/>
    <xf numFmtId="9" fontId="6" fillId="19" borderId="9" xfId="2" applyFont="1" applyFill="1" applyBorder="1" applyAlignment="1">
      <alignment horizontal="right" vertical="center"/>
    </xf>
    <xf numFmtId="0" fontId="4" fillId="4" borderId="2" xfId="0" applyFont="1" applyFill="1" applyBorder="1" applyAlignment="1">
      <alignment horizontal="center" vertical="top"/>
    </xf>
    <xf numFmtId="0" fontId="5" fillId="5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top"/>
    </xf>
    <xf numFmtId="0" fontId="5" fillId="6" borderId="3" xfId="0" applyFont="1" applyFill="1" applyBorder="1" applyAlignment="1">
      <alignment horizontal="center" vertical="center" wrapText="1"/>
    </xf>
    <xf numFmtId="0" fontId="5" fillId="7" borderId="4" xfId="0" applyFont="1" applyFill="1" applyBorder="1" applyAlignment="1">
      <alignment horizontal="center" vertical="center" wrapText="1"/>
    </xf>
    <xf numFmtId="0" fontId="5" fillId="8" borderId="4" xfId="0" applyFont="1" applyFill="1" applyBorder="1" applyAlignment="1">
      <alignment horizontal="center" vertical="center"/>
    </xf>
    <xf numFmtId="0" fontId="5" fillId="9" borderId="5" xfId="0" applyFont="1" applyFill="1" applyBorder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S37"/>
  <sheetViews>
    <sheetView tabSelected="1" workbookViewId="0">
      <selection activeCell="I36" sqref="A31:I36"/>
    </sheetView>
  </sheetViews>
  <sheetFormatPr defaultRowHeight="12.75" x14ac:dyDescent="0.2"/>
  <cols>
    <col min="1" max="1" width="3.28515625" style="3" customWidth="1"/>
    <col min="2" max="2" width="0.140625" style="3" customWidth="1"/>
    <col min="3" max="3" width="10.28515625" style="3" customWidth="1"/>
    <col min="4" max="4" width="8.85546875" style="3" customWidth="1"/>
    <col min="5" max="5" width="24.85546875" style="3" customWidth="1"/>
    <col min="6" max="6" width="11.7109375" style="3" customWidth="1"/>
    <col min="7" max="7" width="13.28515625" style="3" customWidth="1"/>
    <col min="8" max="9" width="16.140625" style="3" customWidth="1"/>
    <col min="10" max="10" width="15" style="3" customWidth="1"/>
    <col min="11" max="11" width="16.140625" style="3" customWidth="1"/>
    <col min="12" max="12" width="15.28515625" style="3" customWidth="1"/>
    <col min="13" max="13" width="13.28515625" style="3" customWidth="1"/>
    <col min="14" max="14" width="15.28515625" style="3" customWidth="1"/>
    <col min="15" max="15" width="16.140625" style="3" customWidth="1"/>
    <col min="16" max="16" width="15.85546875" style="3" customWidth="1"/>
    <col min="17" max="17" width="15.28515625" style="3" customWidth="1"/>
    <col min="18" max="18" width="9.140625" style="3"/>
    <col min="19" max="19" width="10.85546875" style="3" bestFit="1" customWidth="1"/>
    <col min="20" max="16384" width="9.140625" style="3"/>
  </cols>
  <sheetData>
    <row r="1" spans="1:19" x14ac:dyDescent="0.2">
      <c r="A1" s="1"/>
      <c r="B1" s="1"/>
      <c r="C1" s="2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9" ht="18.75" customHeight="1" x14ac:dyDescent="0.2">
      <c r="A2" s="1"/>
      <c r="B2" s="1"/>
      <c r="C2" s="22" t="s">
        <v>0</v>
      </c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</row>
    <row r="3" spans="1:19" ht="17.25" customHeight="1" x14ac:dyDescent="0.2">
      <c r="A3" s="1"/>
      <c r="B3" s="1"/>
      <c r="C3" s="23" t="s">
        <v>44</v>
      </c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</row>
    <row r="4" spans="1:19" ht="15.75" customHeight="1" x14ac:dyDescent="0.2">
      <c r="A4" s="24"/>
      <c r="B4" s="24"/>
      <c r="C4" s="25" t="s">
        <v>1</v>
      </c>
      <c r="D4" s="26" t="s">
        <v>2</v>
      </c>
      <c r="E4" s="27" t="s">
        <v>3</v>
      </c>
      <c r="F4" s="26" t="s">
        <v>4</v>
      </c>
      <c r="G4" s="26" t="s">
        <v>5</v>
      </c>
      <c r="H4" s="28" t="s">
        <v>6</v>
      </c>
      <c r="I4" s="28"/>
      <c r="J4" s="28"/>
      <c r="K4" s="28"/>
      <c r="L4" s="28"/>
      <c r="M4" s="28"/>
      <c r="N4" s="28"/>
      <c r="O4" s="28"/>
      <c r="P4" s="28"/>
      <c r="Q4" s="28"/>
    </row>
    <row r="5" spans="1:19" ht="15.75" customHeight="1" x14ac:dyDescent="0.2">
      <c r="A5" s="24"/>
      <c r="B5" s="24"/>
      <c r="C5" s="25"/>
      <c r="D5" s="26"/>
      <c r="E5" s="27"/>
      <c r="F5" s="26"/>
      <c r="G5" s="26"/>
      <c r="H5" s="4" t="s">
        <v>7</v>
      </c>
      <c r="I5" s="4" t="s">
        <v>8</v>
      </c>
      <c r="J5" s="4" t="s">
        <v>9</v>
      </c>
      <c r="K5" s="4" t="s">
        <v>10</v>
      </c>
      <c r="L5" s="4" t="s">
        <v>11</v>
      </c>
      <c r="M5" s="4" t="s">
        <v>12</v>
      </c>
      <c r="N5" s="4" t="s">
        <v>13</v>
      </c>
      <c r="O5" s="4" t="s">
        <v>14</v>
      </c>
      <c r="P5" s="4" t="s">
        <v>15</v>
      </c>
      <c r="Q5" s="5" t="s">
        <v>16</v>
      </c>
    </row>
    <row r="6" spans="1:19" ht="38.25" x14ac:dyDescent="0.2">
      <c r="A6" s="1"/>
      <c r="B6" s="1"/>
      <c r="C6" s="25"/>
      <c r="D6" s="26"/>
      <c r="E6" s="27"/>
      <c r="F6" s="6" t="s">
        <v>17</v>
      </c>
      <c r="G6" s="26"/>
      <c r="H6" s="7" t="s">
        <v>18</v>
      </c>
      <c r="I6" s="7" t="s">
        <v>19</v>
      </c>
      <c r="J6" s="7" t="s">
        <v>20</v>
      </c>
      <c r="K6" s="7" t="s">
        <v>21</v>
      </c>
      <c r="L6" s="7" t="s">
        <v>22</v>
      </c>
      <c r="M6" s="7" t="s">
        <v>23</v>
      </c>
      <c r="N6" s="7" t="s">
        <v>24</v>
      </c>
      <c r="O6" s="7" t="s">
        <v>25</v>
      </c>
      <c r="P6" s="7" t="s">
        <v>26</v>
      </c>
      <c r="Q6" s="8" t="s">
        <v>16</v>
      </c>
    </row>
    <row r="7" spans="1:19" x14ac:dyDescent="0.2">
      <c r="A7" s="1"/>
      <c r="B7" s="1"/>
      <c r="C7" s="9" t="s">
        <v>27</v>
      </c>
      <c r="D7" s="10" t="s">
        <v>28</v>
      </c>
      <c r="E7" s="11" t="s">
        <v>29</v>
      </c>
      <c r="F7" s="10">
        <v>2025</v>
      </c>
      <c r="G7" s="12" t="s">
        <v>30</v>
      </c>
      <c r="H7" s="17">
        <v>30500000</v>
      </c>
      <c r="I7" s="17">
        <f>1879500000+270000000</f>
        <v>2149500000</v>
      </c>
      <c r="J7" s="13">
        <v>1607073000</v>
      </c>
      <c r="K7" s="13">
        <v>267989000</v>
      </c>
      <c r="L7" s="13">
        <f>908674000-L19</f>
        <v>845174000</v>
      </c>
      <c r="M7" s="13"/>
      <c r="N7" s="13">
        <v>1442295000</v>
      </c>
      <c r="O7" s="13">
        <v>36051000</v>
      </c>
      <c r="P7" s="13">
        <v>116792000</v>
      </c>
      <c r="Q7" s="14">
        <f>H7+I7+J7+K7+L7+M7+N7+O7+P7</f>
        <v>6495374000</v>
      </c>
      <c r="S7" s="19"/>
    </row>
    <row r="8" spans="1:19" x14ac:dyDescent="0.2">
      <c r="A8" s="1"/>
      <c r="B8" s="1"/>
      <c r="C8" s="9" t="s">
        <v>27</v>
      </c>
      <c r="D8" s="10" t="s">
        <v>28</v>
      </c>
      <c r="E8" s="11" t="s">
        <v>29</v>
      </c>
      <c r="F8" s="10">
        <v>2025</v>
      </c>
      <c r="G8" s="15" t="s">
        <v>31</v>
      </c>
      <c r="H8" s="20">
        <v>76951647</v>
      </c>
      <c r="I8" s="20">
        <f>1715908336-I16</f>
        <v>1715771510</v>
      </c>
      <c r="J8" s="16">
        <v>1698662000</v>
      </c>
      <c r="K8" s="13">
        <v>281664000</v>
      </c>
      <c r="L8" s="13">
        <f>932091000-62500000</f>
        <v>869591000</v>
      </c>
      <c r="M8" s="13"/>
      <c r="N8" s="13">
        <v>2484099000</v>
      </c>
      <c r="O8" s="13">
        <v>714483000</v>
      </c>
      <c r="P8" s="13">
        <v>52494872</v>
      </c>
      <c r="Q8" s="14">
        <f>H8+I8+J8+K8+L8+M8+N8+O8+P8</f>
        <v>7893717029</v>
      </c>
    </row>
    <row r="9" spans="1:19" x14ac:dyDescent="0.2">
      <c r="A9" s="1"/>
      <c r="B9" s="1"/>
      <c r="C9" s="9" t="s">
        <v>27</v>
      </c>
      <c r="D9" s="10" t="s">
        <v>28</v>
      </c>
      <c r="E9" s="11" t="s">
        <v>29</v>
      </c>
      <c r="F9" s="10">
        <v>2025</v>
      </c>
      <c r="G9" s="12" t="s">
        <v>32</v>
      </c>
      <c r="H9" s="18">
        <v>42537600</v>
      </c>
      <c r="I9" s="18">
        <f>1463169828-I17</f>
        <v>1463033002</v>
      </c>
      <c r="J9" s="13">
        <v>1672602154</v>
      </c>
      <c r="K9" s="13">
        <v>276218374</v>
      </c>
      <c r="L9" s="13">
        <f>876398352-L21</f>
        <v>819182678</v>
      </c>
      <c r="M9" s="13"/>
      <c r="N9" s="13">
        <v>2448227387</v>
      </c>
      <c r="O9" s="13">
        <v>696891626</v>
      </c>
      <c r="P9" s="13">
        <v>29267011</v>
      </c>
      <c r="Q9" s="14">
        <f t="shared" ref="Q9:Q27" si="0">H9+I9+J9+K9+L9+M9+N9+O9+P9</f>
        <v>7447959832</v>
      </c>
      <c r="S9" s="19"/>
    </row>
    <row r="10" spans="1:19" x14ac:dyDescent="0.2">
      <c r="A10" s="1"/>
      <c r="B10" s="1"/>
      <c r="C10" s="9" t="s">
        <v>27</v>
      </c>
      <c r="D10" s="10" t="s">
        <v>28</v>
      </c>
      <c r="E10" s="11" t="s">
        <v>29</v>
      </c>
      <c r="F10" s="10">
        <v>2025</v>
      </c>
      <c r="G10" s="12" t="s">
        <v>33</v>
      </c>
      <c r="H10" s="13">
        <v>22550400</v>
      </c>
      <c r="I10" s="13">
        <v>37559045.369999997</v>
      </c>
      <c r="J10" s="13"/>
      <c r="K10" s="13"/>
      <c r="L10" s="13">
        <v>11932224</v>
      </c>
      <c r="M10" s="13"/>
      <c r="N10" s="13"/>
      <c r="O10" s="13"/>
      <c r="P10" s="13"/>
      <c r="Q10" s="14">
        <f t="shared" si="0"/>
        <v>72041669.370000005</v>
      </c>
      <c r="S10" s="19"/>
    </row>
    <row r="11" spans="1:19" ht="12" customHeight="1" x14ac:dyDescent="0.2">
      <c r="A11" s="1"/>
      <c r="B11" s="1"/>
      <c r="C11" s="9" t="s">
        <v>27</v>
      </c>
      <c r="D11" s="10" t="s">
        <v>34</v>
      </c>
      <c r="E11" s="11" t="s">
        <v>35</v>
      </c>
      <c r="F11" s="10">
        <v>2025</v>
      </c>
      <c r="G11" s="12" t="s">
        <v>30</v>
      </c>
      <c r="H11" s="13"/>
      <c r="I11" s="13"/>
      <c r="J11" s="13"/>
      <c r="K11" s="13"/>
      <c r="L11" s="13"/>
      <c r="M11" s="13"/>
      <c r="N11" s="13"/>
      <c r="O11" s="13"/>
      <c r="P11" s="13"/>
      <c r="Q11" s="14">
        <f t="shared" si="0"/>
        <v>0</v>
      </c>
    </row>
    <row r="12" spans="1:19" x14ac:dyDescent="0.2">
      <c r="A12" s="1"/>
      <c r="B12" s="1"/>
      <c r="C12" s="9" t="s">
        <v>27</v>
      </c>
      <c r="D12" s="10" t="s">
        <v>34</v>
      </c>
      <c r="E12" s="11" t="s">
        <v>35</v>
      </c>
      <c r="F12" s="10">
        <v>2025</v>
      </c>
      <c r="G12" s="12" t="s">
        <v>31</v>
      </c>
      <c r="H12" s="13"/>
      <c r="I12" s="13">
        <v>33000000</v>
      </c>
      <c r="J12" s="13"/>
      <c r="K12" s="13"/>
      <c r="L12" s="13"/>
      <c r="M12" s="13"/>
      <c r="N12" s="13"/>
      <c r="O12" s="13"/>
      <c r="P12" s="13"/>
      <c r="Q12" s="14">
        <f t="shared" si="0"/>
        <v>33000000</v>
      </c>
      <c r="S12" s="19"/>
    </row>
    <row r="13" spans="1:19" x14ac:dyDescent="0.2">
      <c r="A13" s="1"/>
      <c r="B13" s="1"/>
      <c r="C13" s="9" t="s">
        <v>27</v>
      </c>
      <c r="D13" s="10" t="s">
        <v>34</v>
      </c>
      <c r="E13" s="11" t="s">
        <v>35</v>
      </c>
      <c r="F13" s="10">
        <v>2025</v>
      </c>
      <c r="G13" s="12" t="s">
        <v>32</v>
      </c>
      <c r="H13" s="13"/>
      <c r="I13" s="13">
        <v>22463964</v>
      </c>
      <c r="J13" s="13"/>
      <c r="K13" s="13"/>
      <c r="L13" s="13"/>
      <c r="M13" s="13"/>
      <c r="N13" s="13"/>
      <c r="O13" s="13"/>
      <c r="P13" s="13"/>
      <c r="Q13" s="14">
        <f t="shared" si="0"/>
        <v>22463964</v>
      </c>
    </row>
    <row r="14" spans="1:19" x14ac:dyDescent="0.2">
      <c r="A14" s="1"/>
      <c r="B14" s="1"/>
      <c r="C14" s="9" t="s">
        <v>27</v>
      </c>
      <c r="D14" s="10" t="s">
        <v>34</v>
      </c>
      <c r="E14" s="11" t="s">
        <v>35</v>
      </c>
      <c r="F14" s="10">
        <v>2025</v>
      </c>
      <c r="G14" s="12" t="s">
        <v>33</v>
      </c>
      <c r="H14" s="13"/>
      <c r="I14" s="13"/>
      <c r="J14" s="13"/>
      <c r="K14" s="13"/>
      <c r="L14" s="13"/>
      <c r="M14" s="13"/>
      <c r="N14" s="13"/>
      <c r="O14" s="13"/>
      <c r="P14" s="13"/>
      <c r="Q14" s="14">
        <f t="shared" si="0"/>
        <v>0</v>
      </c>
    </row>
    <row r="15" spans="1:19" x14ac:dyDescent="0.2">
      <c r="A15" s="1"/>
      <c r="B15" s="1"/>
      <c r="C15" s="9" t="s">
        <v>27</v>
      </c>
      <c r="D15" s="10" t="s">
        <v>36</v>
      </c>
      <c r="E15" s="11" t="s">
        <v>37</v>
      </c>
      <c r="F15" s="10">
        <v>2025</v>
      </c>
      <c r="G15" s="12" t="s">
        <v>30</v>
      </c>
      <c r="H15" s="13"/>
      <c r="I15" s="13"/>
      <c r="J15" s="13"/>
      <c r="K15" s="13"/>
      <c r="L15" s="13"/>
      <c r="M15" s="13"/>
      <c r="N15" s="13"/>
      <c r="O15" s="13"/>
      <c r="P15" s="13"/>
      <c r="Q15" s="14">
        <f t="shared" si="0"/>
        <v>0</v>
      </c>
    </row>
    <row r="16" spans="1:19" x14ac:dyDescent="0.2">
      <c r="A16" s="1"/>
      <c r="B16" s="1"/>
      <c r="C16" s="9" t="s">
        <v>27</v>
      </c>
      <c r="D16" s="10" t="s">
        <v>36</v>
      </c>
      <c r="E16" s="11" t="s">
        <v>37</v>
      </c>
      <c r="F16" s="10">
        <v>2025</v>
      </c>
      <c r="G16" s="12" t="s">
        <v>31</v>
      </c>
      <c r="H16" s="13"/>
      <c r="I16" s="13">
        <v>136826</v>
      </c>
      <c r="J16" s="13"/>
      <c r="K16" s="13"/>
      <c r="L16" s="13"/>
      <c r="M16" s="13"/>
      <c r="N16" s="13"/>
      <c r="O16" s="13"/>
      <c r="P16" s="13"/>
      <c r="Q16" s="14">
        <f t="shared" si="0"/>
        <v>136826</v>
      </c>
    </row>
    <row r="17" spans="1:17" x14ac:dyDescent="0.2">
      <c r="A17" s="1"/>
      <c r="B17" s="1"/>
      <c r="C17" s="9" t="s">
        <v>27</v>
      </c>
      <c r="D17" s="10" t="s">
        <v>36</v>
      </c>
      <c r="E17" s="11" t="s">
        <v>37</v>
      </c>
      <c r="F17" s="10">
        <v>2025</v>
      </c>
      <c r="G17" s="12" t="s">
        <v>32</v>
      </c>
      <c r="H17" s="13"/>
      <c r="I17" s="13">
        <v>136826</v>
      </c>
      <c r="J17" s="13"/>
      <c r="K17" s="13"/>
      <c r="L17" s="13"/>
      <c r="M17" s="13"/>
      <c r="N17" s="13"/>
      <c r="O17" s="13"/>
      <c r="P17" s="13"/>
      <c r="Q17" s="14">
        <f t="shared" si="0"/>
        <v>136826</v>
      </c>
    </row>
    <row r="18" spans="1:17" x14ac:dyDescent="0.2">
      <c r="A18" s="1"/>
      <c r="B18" s="1"/>
      <c r="C18" s="9" t="s">
        <v>27</v>
      </c>
      <c r="D18" s="10" t="s">
        <v>36</v>
      </c>
      <c r="E18" s="11" t="s">
        <v>37</v>
      </c>
      <c r="F18" s="10">
        <v>2025</v>
      </c>
      <c r="G18" s="12" t="s">
        <v>33</v>
      </c>
      <c r="H18" s="13"/>
      <c r="I18" s="13"/>
      <c r="J18" s="13"/>
      <c r="K18" s="13"/>
      <c r="L18" s="13"/>
      <c r="M18" s="13"/>
      <c r="N18" s="13"/>
      <c r="O18" s="13"/>
      <c r="P18" s="13"/>
      <c r="Q18" s="14">
        <f t="shared" si="0"/>
        <v>0</v>
      </c>
    </row>
    <row r="19" spans="1:17" x14ac:dyDescent="0.2">
      <c r="A19" s="1"/>
      <c r="B19" s="1"/>
      <c r="C19" s="9" t="s">
        <v>27</v>
      </c>
      <c r="D19" s="10" t="s">
        <v>38</v>
      </c>
      <c r="E19" s="11" t="s">
        <v>39</v>
      </c>
      <c r="F19" s="10">
        <v>2025</v>
      </c>
      <c r="G19" s="12" t="s">
        <v>30</v>
      </c>
      <c r="H19" s="13"/>
      <c r="I19" s="13"/>
      <c r="J19" s="13"/>
      <c r="K19" s="13"/>
      <c r="L19" s="13">
        <v>63500000</v>
      </c>
      <c r="M19" s="13"/>
      <c r="N19" s="13"/>
      <c r="O19" s="13"/>
      <c r="P19" s="13"/>
      <c r="Q19" s="14">
        <f t="shared" si="0"/>
        <v>63500000</v>
      </c>
    </row>
    <row r="20" spans="1:17" x14ac:dyDescent="0.2">
      <c r="A20" s="1"/>
      <c r="B20" s="1"/>
      <c r="C20" s="9" t="s">
        <v>27</v>
      </c>
      <c r="D20" s="10" t="s">
        <v>38</v>
      </c>
      <c r="E20" s="11" t="s">
        <v>39</v>
      </c>
      <c r="F20" s="10">
        <v>2025</v>
      </c>
      <c r="G20" s="12" t="s">
        <v>31</v>
      </c>
      <c r="H20" s="13"/>
      <c r="I20" s="13"/>
      <c r="J20" s="13"/>
      <c r="K20" s="13"/>
      <c r="L20" s="13">
        <v>62500000</v>
      </c>
      <c r="M20" s="13"/>
      <c r="N20" s="13"/>
      <c r="O20" s="13"/>
      <c r="P20" s="13"/>
      <c r="Q20" s="14">
        <f t="shared" si="0"/>
        <v>62500000</v>
      </c>
    </row>
    <row r="21" spans="1:17" x14ac:dyDescent="0.2">
      <c r="A21" s="1"/>
      <c r="B21" s="1"/>
      <c r="C21" s="9" t="s">
        <v>27</v>
      </c>
      <c r="D21" s="10" t="s">
        <v>38</v>
      </c>
      <c r="E21" s="11" t="s">
        <v>39</v>
      </c>
      <c r="F21" s="10">
        <v>2025</v>
      </c>
      <c r="G21" s="12" t="s">
        <v>32</v>
      </c>
      <c r="H21" s="13"/>
      <c r="I21" s="13"/>
      <c r="J21" s="13"/>
      <c r="K21" s="13"/>
      <c r="L21" s="13">
        <v>57215674</v>
      </c>
      <c r="M21" s="13"/>
      <c r="N21" s="13"/>
      <c r="O21" s="13"/>
      <c r="P21" s="13"/>
      <c r="Q21" s="14">
        <f t="shared" si="0"/>
        <v>57215674</v>
      </c>
    </row>
    <row r="22" spans="1:17" x14ac:dyDescent="0.2">
      <c r="A22" s="1"/>
      <c r="B22" s="1"/>
      <c r="C22" s="9" t="s">
        <v>27</v>
      </c>
      <c r="D22" s="10" t="s">
        <v>38</v>
      </c>
      <c r="E22" s="11" t="s">
        <v>39</v>
      </c>
      <c r="F22" s="10">
        <v>2025</v>
      </c>
      <c r="G22" s="12" t="s">
        <v>33</v>
      </c>
      <c r="H22" s="13"/>
      <c r="I22" s="13"/>
      <c r="J22" s="13"/>
      <c r="K22" s="13"/>
      <c r="L22" s="13"/>
      <c r="M22" s="13"/>
      <c r="N22" s="13"/>
      <c r="O22" s="13"/>
      <c r="P22" s="13"/>
      <c r="Q22" s="14">
        <f t="shared" si="0"/>
        <v>0</v>
      </c>
    </row>
    <row r="23" spans="1:17" x14ac:dyDescent="0.2">
      <c r="A23" s="1"/>
      <c r="B23" s="1"/>
      <c r="C23" s="9" t="s">
        <v>27</v>
      </c>
      <c r="D23" s="10"/>
      <c r="E23" s="11" t="s">
        <v>16</v>
      </c>
      <c r="F23" s="10">
        <v>2025</v>
      </c>
      <c r="G23" s="12" t="s">
        <v>30</v>
      </c>
      <c r="H23" s="13">
        <f t="shared" ref="H23:I25" si="1">H7+H11+H15+H19</f>
        <v>30500000</v>
      </c>
      <c r="I23" s="13">
        <f t="shared" si="1"/>
        <v>2149500000</v>
      </c>
      <c r="J23" s="13">
        <f t="shared" ref="J23:P23" si="2">J7+J11+J15+J19</f>
        <v>1607073000</v>
      </c>
      <c r="K23" s="13">
        <f t="shared" si="2"/>
        <v>267989000</v>
      </c>
      <c r="L23" s="13">
        <f t="shared" si="2"/>
        <v>908674000</v>
      </c>
      <c r="M23" s="13">
        <f t="shared" si="2"/>
        <v>0</v>
      </c>
      <c r="N23" s="13">
        <f t="shared" si="2"/>
        <v>1442295000</v>
      </c>
      <c r="O23" s="13">
        <f t="shared" si="2"/>
        <v>36051000</v>
      </c>
      <c r="P23" s="13">
        <f t="shared" si="2"/>
        <v>116792000</v>
      </c>
      <c r="Q23" s="14">
        <f>H23+I23+J23+K23+L23+M23+N23+O23+P23</f>
        <v>6558874000</v>
      </c>
    </row>
    <row r="24" spans="1:17" x14ac:dyDescent="0.2">
      <c r="A24" s="1"/>
      <c r="B24" s="1"/>
      <c r="C24" s="9" t="s">
        <v>27</v>
      </c>
      <c r="D24" s="10"/>
      <c r="E24" s="11" t="s">
        <v>16</v>
      </c>
      <c r="F24" s="10">
        <v>2025</v>
      </c>
      <c r="G24" s="12" t="s">
        <v>31</v>
      </c>
      <c r="H24" s="13">
        <f t="shared" si="1"/>
        <v>76951647</v>
      </c>
      <c r="I24" s="13">
        <f t="shared" si="1"/>
        <v>1748908336</v>
      </c>
      <c r="J24" s="13">
        <f t="shared" ref="J24:P24" si="3">J8+J12+J16+J20</f>
        <v>1698662000</v>
      </c>
      <c r="K24" s="13">
        <f t="shared" si="3"/>
        <v>281664000</v>
      </c>
      <c r="L24" s="13">
        <f t="shared" si="3"/>
        <v>932091000</v>
      </c>
      <c r="M24" s="13">
        <f t="shared" si="3"/>
        <v>0</v>
      </c>
      <c r="N24" s="13">
        <f t="shared" si="3"/>
        <v>2484099000</v>
      </c>
      <c r="O24" s="13">
        <f t="shared" si="3"/>
        <v>714483000</v>
      </c>
      <c r="P24" s="13">
        <f t="shared" si="3"/>
        <v>52494872</v>
      </c>
      <c r="Q24" s="14">
        <f t="shared" si="0"/>
        <v>7989353855</v>
      </c>
    </row>
    <row r="25" spans="1:17" x14ac:dyDescent="0.2">
      <c r="A25" s="1"/>
      <c r="B25" s="1"/>
      <c r="C25" s="9" t="s">
        <v>27</v>
      </c>
      <c r="D25" s="10"/>
      <c r="E25" s="11" t="s">
        <v>16</v>
      </c>
      <c r="F25" s="10">
        <v>2025</v>
      </c>
      <c r="G25" s="12" t="s">
        <v>32</v>
      </c>
      <c r="H25" s="13">
        <f t="shared" si="1"/>
        <v>42537600</v>
      </c>
      <c r="I25" s="13">
        <f t="shared" si="1"/>
        <v>1485633792</v>
      </c>
      <c r="J25" s="13">
        <f t="shared" ref="J25:P25" si="4">J9+J13+J17+J21</f>
        <v>1672602154</v>
      </c>
      <c r="K25" s="13">
        <f t="shared" si="4"/>
        <v>276218374</v>
      </c>
      <c r="L25" s="13">
        <f t="shared" si="4"/>
        <v>876398352</v>
      </c>
      <c r="M25" s="13">
        <f t="shared" si="4"/>
        <v>0</v>
      </c>
      <c r="N25" s="13">
        <f t="shared" si="4"/>
        <v>2448227387</v>
      </c>
      <c r="O25" s="13">
        <f t="shared" si="4"/>
        <v>696891626</v>
      </c>
      <c r="P25" s="13">
        <f t="shared" si="4"/>
        <v>29267011</v>
      </c>
      <c r="Q25" s="14">
        <f t="shared" si="0"/>
        <v>7527776296</v>
      </c>
    </row>
    <row r="26" spans="1:17" x14ac:dyDescent="0.2">
      <c r="A26" s="1"/>
      <c r="B26" s="1"/>
      <c r="C26" s="9" t="s">
        <v>27</v>
      </c>
      <c r="D26" s="10"/>
      <c r="E26" s="11" t="s">
        <v>16</v>
      </c>
      <c r="F26" s="10">
        <v>2025</v>
      </c>
      <c r="G26" s="12" t="s">
        <v>33</v>
      </c>
      <c r="H26" s="13">
        <f>H10+H14+H18+H22</f>
        <v>22550400</v>
      </c>
      <c r="I26" s="13">
        <f t="shared" ref="I26:P26" si="5">I10+I14+I18+I22</f>
        <v>37559045.369999997</v>
      </c>
      <c r="J26" s="13">
        <f t="shared" si="5"/>
        <v>0</v>
      </c>
      <c r="K26" s="13">
        <f t="shared" si="5"/>
        <v>0</v>
      </c>
      <c r="L26" s="13">
        <f t="shared" si="5"/>
        <v>11932224</v>
      </c>
      <c r="M26" s="13">
        <f t="shared" si="5"/>
        <v>0</v>
      </c>
      <c r="N26" s="13">
        <f t="shared" si="5"/>
        <v>0</v>
      </c>
      <c r="O26" s="13">
        <f t="shared" si="5"/>
        <v>0</v>
      </c>
      <c r="P26" s="13">
        <f t="shared" si="5"/>
        <v>0</v>
      </c>
      <c r="Q26" s="14">
        <f t="shared" si="0"/>
        <v>72041669.370000005</v>
      </c>
    </row>
    <row r="27" spans="1:17" x14ac:dyDescent="0.2">
      <c r="A27" s="1"/>
      <c r="B27" s="1"/>
      <c r="C27" s="9" t="s">
        <v>27</v>
      </c>
      <c r="D27" s="10"/>
      <c r="E27" s="11" t="s">
        <v>40</v>
      </c>
      <c r="F27" s="10">
        <v>2025</v>
      </c>
      <c r="G27" s="12"/>
      <c r="H27" s="13">
        <f>H24-H25-H26</f>
        <v>11863647</v>
      </c>
      <c r="I27" s="13">
        <f t="shared" ref="I27:P27" si="6">I24-I25-I26</f>
        <v>225715498.63</v>
      </c>
      <c r="J27" s="13">
        <f t="shared" si="6"/>
        <v>26059846</v>
      </c>
      <c r="K27" s="13">
        <f t="shared" si="6"/>
        <v>5445626</v>
      </c>
      <c r="L27" s="13">
        <f t="shared" si="6"/>
        <v>43760424</v>
      </c>
      <c r="M27" s="13">
        <f t="shared" si="6"/>
        <v>0</v>
      </c>
      <c r="N27" s="13">
        <f t="shared" si="6"/>
        <v>35871613</v>
      </c>
      <c r="O27" s="13">
        <f t="shared" si="6"/>
        <v>17591374</v>
      </c>
      <c r="P27" s="13">
        <f t="shared" si="6"/>
        <v>23227861</v>
      </c>
      <c r="Q27" s="14">
        <f t="shared" si="0"/>
        <v>389535889.63</v>
      </c>
    </row>
    <row r="28" spans="1:17" x14ac:dyDescent="0.2">
      <c r="A28" s="1"/>
      <c r="B28" s="1"/>
      <c r="C28" s="9" t="s">
        <v>27</v>
      </c>
      <c r="D28" s="10"/>
      <c r="E28" s="11" t="s">
        <v>41</v>
      </c>
      <c r="F28" s="10">
        <v>2025</v>
      </c>
      <c r="G28" s="12"/>
      <c r="H28" s="21">
        <f>H25/H24</f>
        <v>0.55278349013114692</v>
      </c>
      <c r="I28" s="21">
        <f t="shared" ref="I28:Q28" si="7">I25/I24</f>
        <v>0.84946349755405359</v>
      </c>
      <c r="J28" s="21">
        <f t="shared" si="7"/>
        <v>0.9846586042426333</v>
      </c>
      <c r="K28" s="21">
        <f t="shared" si="7"/>
        <v>0.98066623352647131</v>
      </c>
      <c r="L28" s="21">
        <f t="shared" si="7"/>
        <v>0.94024977389546727</v>
      </c>
      <c r="M28" s="21" t="e">
        <f t="shared" si="7"/>
        <v>#DIV/0!</v>
      </c>
      <c r="N28" s="21">
        <f t="shared" si="7"/>
        <v>0.98555950749144861</v>
      </c>
      <c r="O28" s="21">
        <f t="shared" si="7"/>
        <v>0.97537887675424051</v>
      </c>
      <c r="P28" s="21">
        <f t="shared" si="7"/>
        <v>0.55752133275036841</v>
      </c>
      <c r="Q28" s="21">
        <f t="shared" si="7"/>
        <v>0.9422259212225117</v>
      </c>
    </row>
    <row r="29" spans="1:17" x14ac:dyDescent="0.2">
      <c r="A29" s="1"/>
      <c r="B29" s="1"/>
      <c r="C29" s="9" t="s">
        <v>27</v>
      </c>
      <c r="D29" s="10" t="s">
        <v>42</v>
      </c>
      <c r="E29" s="11" t="s">
        <v>43</v>
      </c>
      <c r="F29" s="10">
        <v>2025</v>
      </c>
      <c r="G29" s="12" t="s">
        <v>32</v>
      </c>
      <c r="H29" s="13"/>
      <c r="I29" s="13">
        <v>114144</v>
      </c>
      <c r="J29" s="13"/>
      <c r="K29" s="13"/>
      <c r="L29" s="13">
        <v>22519316</v>
      </c>
      <c r="M29" s="13"/>
      <c r="N29" s="13">
        <v>20504064</v>
      </c>
      <c r="O29" s="13"/>
      <c r="P29" s="13">
        <v>83831</v>
      </c>
      <c r="Q29" s="14">
        <f t="shared" ref="Q29" si="8">H29+I29+J29+K29+L29+M29+N29+O29+P29</f>
        <v>43221355</v>
      </c>
    </row>
    <row r="30" spans="1:17" x14ac:dyDescent="0.2">
      <c r="A30" s="1"/>
      <c r="B30" s="1"/>
      <c r="C30" s="9" t="s">
        <v>27</v>
      </c>
      <c r="D30" s="10" t="s">
        <v>42</v>
      </c>
      <c r="E30" s="11" t="s">
        <v>43</v>
      </c>
      <c r="F30" s="10">
        <v>2025</v>
      </c>
      <c r="G30" s="12" t="s">
        <v>33</v>
      </c>
      <c r="H30" s="13"/>
      <c r="I30" s="13"/>
      <c r="J30" s="13"/>
      <c r="K30" s="13"/>
      <c r="L30" s="13"/>
      <c r="M30" s="13"/>
      <c r="N30" s="13"/>
      <c r="O30" s="13"/>
      <c r="P30" s="13"/>
      <c r="Q30" s="14"/>
    </row>
    <row r="31" spans="1:17" x14ac:dyDescent="0.2">
      <c r="A31" s="1"/>
      <c r="B31" s="1"/>
      <c r="C31" s="1"/>
      <c r="D31" s="1"/>
      <c r="E31" s="1"/>
      <c r="F31" s="1"/>
      <c r="G31" s="1"/>
      <c r="H31" s="1"/>
    </row>
    <row r="32" spans="1:17" ht="19.5" customHeight="1" x14ac:dyDescent="0.2">
      <c r="A32" s="1"/>
      <c r="B32" s="1"/>
      <c r="C32" s="1"/>
      <c r="D32" s="1"/>
      <c r="H32" s="19"/>
    </row>
    <row r="33" spans="1:19" ht="21" customHeight="1" x14ac:dyDescent="0.2">
      <c r="A33" s="1"/>
      <c r="B33" s="1"/>
      <c r="C33" s="1"/>
      <c r="D33" s="1"/>
      <c r="H33" s="19"/>
      <c r="J33" s="19"/>
    </row>
    <row r="34" spans="1:19" ht="20.25" customHeight="1" x14ac:dyDescent="0.2">
      <c r="A34" s="1"/>
      <c r="B34" s="1"/>
      <c r="C34" s="1"/>
      <c r="D34" s="1"/>
      <c r="H34" s="19"/>
      <c r="J34" s="19"/>
    </row>
    <row r="35" spans="1:19" x14ac:dyDescent="0.2">
      <c r="A35" s="1"/>
      <c r="B35" s="1"/>
      <c r="C35" s="1"/>
      <c r="D35" s="1"/>
      <c r="E35" s="1"/>
      <c r="F35" s="1"/>
      <c r="G35" s="1"/>
      <c r="H35" s="19"/>
      <c r="J35" s="19"/>
    </row>
    <row r="36" spans="1:19" x14ac:dyDescent="0.2">
      <c r="H36" s="19"/>
      <c r="J36" s="19"/>
    </row>
    <row r="37" spans="1:19" x14ac:dyDescent="0.2">
      <c r="Q37" s="19"/>
      <c r="S37" s="19"/>
    </row>
  </sheetData>
  <mergeCells count="9">
    <mergeCell ref="C2:Q2"/>
    <mergeCell ref="C3:Q3"/>
    <mergeCell ref="A4:B5"/>
    <mergeCell ref="C4:C6"/>
    <mergeCell ref="D4:D6"/>
    <mergeCell ref="E4:E6"/>
    <mergeCell ref="F4:F5"/>
    <mergeCell ref="G4:G6"/>
    <mergeCell ref="H4:Q4"/>
  </mergeCells>
  <pageMargins left="0" right="0" top="0" bottom="0" header="0" footer="0"/>
  <pageSetup scale="80" orientation="landscape" r:id="rId1"/>
</worksheet>
</file>

<file path=docMetadata/LabelInfo.xml><?xml version="1.0" encoding="utf-8"?>
<clbl:labelList xmlns:clbl="http://schemas.microsoft.com/office/2020/mipLabelMetadata">
  <clbl:label id="{6cf46c2e-64e9-484b-aa4e-3ffc4469b01c}" enabled="1" method="Privileged" siteId="{f5d8b812-606a-42ba-8cf9-3371cfe29c72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Aneksi nr.1.1</vt:lpstr>
      <vt:lpstr>JR_PAGE_ANCHOR_0_1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2025-09-22T14:06:48Z</dcterms:created>
  <dcterms:modified xsi:type="dcterms:W3CDTF">2026-04-20T10:27:08Z</dcterms:modified>
</cp:coreProperties>
</file>