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filterPrivacy="1" codeName="ThisWorkbook" defaultThemeVersion="202300"/>
  <xr:revisionPtr revIDLastSave="0" documentId="13_ncr:1_{C5F20BAE-2027-4721-900F-AFE327AA8BF0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Aneksi nr.1.2" sheetId="1" r:id="rId1"/>
  </sheets>
  <definedNames>
    <definedName name="JR_PAGE_ANCHOR_0_1">'Aneksi nr.1.2'!$A$1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10" i="1" l="1"/>
  <c r="S80" i="1"/>
  <c r="P82" i="1"/>
  <c r="R82" i="1"/>
  <c r="R76" i="1" l="1"/>
  <c r="N82" i="1"/>
  <c r="O82" i="1"/>
  <c r="Q82" i="1"/>
  <c r="I82" i="1"/>
  <c r="J82" i="1"/>
  <c r="K82" i="1"/>
  <c r="L82" i="1"/>
  <c r="M82" i="1"/>
  <c r="H82" i="1"/>
  <c r="P79" i="1"/>
  <c r="M79" i="1"/>
  <c r="I79" i="1"/>
  <c r="R79" i="1"/>
  <c r="Q79" i="1"/>
  <c r="O79" i="1"/>
  <c r="N79" i="1"/>
  <c r="L79" i="1"/>
  <c r="K79" i="1"/>
  <c r="J79" i="1"/>
  <c r="N78" i="1"/>
  <c r="N81" i="1" s="1"/>
  <c r="M78" i="1"/>
  <c r="M81" i="1" s="1"/>
  <c r="L78" i="1"/>
  <c r="K78" i="1"/>
  <c r="J78" i="1"/>
  <c r="I78" i="1"/>
  <c r="H78" i="1"/>
  <c r="R77" i="1"/>
  <c r="R78" i="1"/>
  <c r="R81" i="1" s="1"/>
  <c r="Q77" i="1"/>
  <c r="Q80" i="1" s="1"/>
  <c r="Q78" i="1"/>
  <c r="Q76" i="1"/>
  <c r="P77" i="1"/>
  <c r="P78" i="1"/>
  <c r="P76" i="1"/>
  <c r="N77" i="1"/>
  <c r="O77" i="1"/>
  <c r="O78" i="1"/>
  <c r="N76" i="1"/>
  <c r="O76" i="1"/>
  <c r="M76" i="1"/>
  <c r="M77" i="1"/>
  <c r="L76" i="1"/>
  <c r="L77" i="1"/>
  <c r="L80" i="1" s="1"/>
  <c r="K76" i="1"/>
  <c r="K77" i="1"/>
  <c r="J76" i="1"/>
  <c r="J77" i="1"/>
  <c r="I76" i="1"/>
  <c r="I77" i="1"/>
  <c r="H77" i="1"/>
  <c r="H79" i="1"/>
  <c r="H76" i="1"/>
  <c r="R74" i="1"/>
  <c r="P74" i="1"/>
  <c r="N74" i="1"/>
  <c r="M74" i="1"/>
  <c r="L74" i="1"/>
  <c r="K74" i="1"/>
  <c r="I74" i="1"/>
  <c r="P68" i="1"/>
  <c r="L68" i="1"/>
  <c r="K68" i="1"/>
  <c r="R61" i="1"/>
  <c r="M61" i="1"/>
  <c r="L61" i="1"/>
  <c r="K61" i="1"/>
  <c r="I61" i="1"/>
  <c r="S57" i="1"/>
  <c r="S58" i="1"/>
  <c r="S59" i="1"/>
  <c r="S56" i="1"/>
  <c r="I60" i="1"/>
  <c r="S60" i="1" s="1"/>
  <c r="J81" i="1" l="1"/>
  <c r="N80" i="1"/>
  <c r="H81" i="1"/>
  <c r="R80" i="1"/>
  <c r="P81" i="1"/>
  <c r="I81" i="1"/>
  <c r="K81" i="1"/>
  <c r="Q81" i="1"/>
  <c r="O81" i="1"/>
  <c r="P80" i="1"/>
  <c r="J80" i="1"/>
  <c r="L81" i="1"/>
  <c r="K80" i="1"/>
  <c r="O80" i="1"/>
  <c r="S61" i="1"/>
  <c r="I80" i="1"/>
  <c r="M80" i="1"/>
  <c r="H80" i="1"/>
  <c r="I54" i="1" l="1"/>
  <c r="S53" i="1"/>
  <c r="S52" i="1"/>
  <c r="S49" i="1"/>
  <c r="S51" i="1"/>
  <c r="R54" i="1"/>
  <c r="Q54" i="1"/>
  <c r="P54" i="1"/>
  <c r="M54" i="1"/>
  <c r="L54" i="1"/>
  <c r="K54" i="1"/>
  <c r="S43" i="1"/>
  <c r="S47" i="1"/>
  <c r="S46" i="1"/>
  <c r="S44" i="1"/>
  <c r="Q48" i="1"/>
  <c r="P48" i="1"/>
  <c r="M48" i="1"/>
  <c r="L48" i="1"/>
  <c r="K48" i="1"/>
  <c r="I48" i="1"/>
  <c r="I42" i="1"/>
  <c r="R42" i="1"/>
  <c r="R36" i="1"/>
  <c r="M36" i="1"/>
  <c r="L36" i="1"/>
  <c r="K36" i="1"/>
  <c r="I36" i="1"/>
  <c r="R29" i="1"/>
  <c r="Q29" i="1"/>
  <c r="M29" i="1"/>
  <c r="L29" i="1"/>
  <c r="K29" i="1"/>
  <c r="I29" i="1"/>
  <c r="R23" i="1"/>
  <c r="M23" i="1"/>
  <c r="L23" i="1"/>
  <c r="K23" i="1"/>
  <c r="I23" i="1"/>
  <c r="S12" i="1"/>
  <c r="S13" i="1"/>
  <c r="S14" i="1"/>
  <c r="S17" i="1" s="1"/>
  <c r="S16" i="1"/>
  <c r="S15" i="1"/>
  <c r="O17" i="1"/>
  <c r="J17" i="1"/>
  <c r="M17" i="1"/>
  <c r="L17" i="1"/>
  <c r="K17" i="1"/>
  <c r="I17" i="1"/>
  <c r="R10" i="1"/>
  <c r="Q10" i="1"/>
  <c r="M10" i="1"/>
  <c r="L10" i="1"/>
  <c r="I10" i="1"/>
  <c r="S75" i="1"/>
  <c r="S70" i="1"/>
  <c r="S71" i="1"/>
  <c r="S74" i="1" s="1"/>
  <c r="S72" i="1"/>
  <c r="S73" i="1"/>
  <c r="S69" i="1"/>
  <c r="S67" i="1"/>
  <c r="S63" i="1"/>
  <c r="S64" i="1"/>
  <c r="S65" i="1"/>
  <c r="S68" i="1" s="1"/>
  <c r="S62" i="1"/>
  <c r="S55" i="1"/>
  <c r="S50" i="1"/>
  <c r="S45" i="1"/>
  <c r="S38" i="1"/>
  <c r="S39" i="1"/>
  <c r="S42" i="1" s="1"/>
  <c r="S40" i="1"/>
  <c r="S41" i="1"/>
  <c r="S37" i="1"/>
  <c r="S31" i="1"/>
  <c r="S32" i="1"/>
  <c r="S33" i="1"/>
  <c r="S34" i="1"/>
  <c r="S35" i="1"/>
  <c r="S30" i="1"/>
  <c r="S25" i="1"/>
  <c r="S26" i="1"/>
  <c r="S27" i="1"/>
  <c r="S28" i="1"/>
  <c r="S24" i="1"/>
  <c r="S19" i="1"/>
  <c r="S20" i="1"/>
  <c r="S23" i="1" s="1"/>
  <c r="S21" i="1"/>
  <c r="S22" i="1"/>
  <c r="S18" i="1"/>
  <c r="S11" i="1"/>
  <c r="S6" i="1"/>
  <c r="S7" i="1"/>
  <c r="S8" i="1"/>
  <c r="S79" i="1" s="1"/>
  <c r="S9" i="1"/>
  <c r="S5" i="1"/>
  <c r="S82" i="1" l="1"/>
  <c r="S78" i="1"/>
  <c r="S48" i="1"/>
  <c r="S77" i="1"/>
  <c r="S76" i="1"/>
  <c r="S54" i="1"/>
  <c r="S29" i="1"/>
  <c r="S10" i="1"/>
  <c r="S36" i="1"/>
  <c r="S81" i="1" l="1"/>
</calcChain>
</file>

<file path=xl/sharedStrings.xml><?xml version="1.0" encoding="utf-8"?>
<sst xmlns="http://schemas.openxmlformats.org/spreadsheetml/2006/main" count="287" uniqueCount="57">
  <si>
    <t>Aneksi 1.2 "Shpenzimet Buxhetore në Total Programi dhe Total Ministrie/Institucioni Buxhetor"</t>
  </si>
  <si>
    <t>Periudha e Raportimit  4-2025</t>
  </si>
  <si>
    <t>Kodi i Ministris</t>
  </si>
  <si>
    <t>Kodi i Programi</t>
  </si>
  <si>
    <t>Emërtimi i Programit</t>
  </si>
  <si>
    <t>Viti</t>
  </si>
  <si>
    <t>Tipi i Buxhetit</t>
  </si>
  <si>
    <t>Art. 230</t>
  </si>
  <si>
    <t>Art. 231</t>
  </si>
  <si>
    <t>Art. 600</t>
  </si>
  <si>
    <t>Art. 601</t>
  </si>
  <si>
    <t>Art. 602</t>
  </si>
  <si>
    <t>Art. 603</t>
  </si>
  <si>
    <t>Art. 604</t>
  </si>
  <si>
    <t>Art. 605</t>
  </si>
  <si>
    <t>Art. 606</t>
  </si>
  <si>
    <t>Total</t>
  </si>
  <si>
    <t>12</t>
  </si>
  <si>
    <t>01110</t>
  </si>
  <si>
    <t>Planifikimi, Menaxhimi dhe Administrimi</t>
  </si>
  <si>
    <t>Plani fillestar</t>
  </si>
  <si>
    <t>Plani i rishikuar</t>
  </si>
  <si>
    <t>Shpenzime faktike</t>
  </si>
  <si>
    <t>Angazhime</t>
  </si>
  <si>
    <t>Ndryshimi ne vlere absolute</t>
  </si>
  <si>
    <t>Realizimi ne %</t>
  </si>
  <si>
    <t>Te ardhura jashte limiti</t>
  </si>
  <si>
    <t>01150</t>
  </si>
  <si>
    <t>Mbështetje për Inovacion dhe Teknologji</t>
  </si>
  <si>
    <t>04130</t>
  </si>
  <si>
    <t>Mbështetje për Zhvillim Ekonomik</t>
  </si>
  <si>
    <t>04160</t>
  </si>
  <si>
    <t>Mbështetje për Mbikqyrjen Tregut, Infrastruktura Cilësisë &amp; Pronësia Industriale</t>
  </si>
  <si>
    <t>04170</t>
  </si>
  <si>
    <t>Inspektimi në Punë</t>
  </si>
  <si>
    <t>06190</t>
  </si>
  <si>
    <t>Strehimi</t>
  </si>
  <si>
    <t>08220</t>
  </si>
  <si>
    <t xml:space="preserve">Trashëgimia Kulturore dhe Muzetë </t>
  </si>
  <si>
    <t>08230</t>
  </si>
  <si>
    <t>Arti dhe Kultura</t>
  </si>
  <si>
    <t>09240</t>
  </si>
  <si>
    <t>Arsimi Mesëm Profesional</t>
  </si>
  <si>
    <t>10220</t>
  </si>
  <si>
    <t>Sigurimet Shoqërore</t>
  </si>
  <si>
    <t>10550</t>
  </si>
  <si>
    <t>Tregu i Punës</t>
  </si>
  <si>
    <t>Total i Ministrisë/Institucionit</t>
  </si>
  <si>
    <t>Numri i punonjesve në Total</t>
  </si>
  <si>
    <t>Numri faktik</t>
  </si>
  <si>
    <t>Emri</t>
  </si>
  <si>
    <t>Sekretari i Përgjithshëm</t>
  </si>
  <si>
    <t>Firma</t>
  </si>
  <si>
    <t>Data</t>
  </si>
  <si>
    <t>Art. 232</t>
  </si>
  <si>
    <t>znj. Llambriola  Misto</t>
  </si>
  <si>
    <t>30.05.2025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</si>
</sst>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5" formatCode="_(* #,##0_);_(* \(#,##0\);_(* &quot;-&quot;??_);_(@_)"/>
  </numFmts>
  <fonts count="10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0"/>
      <color theme="1"/>
      <name val="Times New Roman"/>
      <family val="1"/>
    </font>
    <font>
      <sz val="10"/>
      <color rgb="FF050505"/>
      <name val="Times New Roman"/>
      <family val="1"/>
    </font>
    <font>
      <b/>
      <sz val="10"/>
      <color rgb="FF000000"/>
      <name val="Times New Roman"/>
      <family val="1"/>
    </font>
    <font>
      <b/>
      <sz val="10"/>
      <color rgb="FF050505"/>
      <name val="Times New Roman"/>
      <family val="1"/>
    </font>
    <font>
      <sz val="10"/>
      <color rgb="FF000000"/>
      <name val="Times New Roman"/>
      <family val="1"/>
    </font>
    <font>
      <b/>
      <sz val="10"/>
      <color rgb="FF080808"/>
      <name val="Times New Roman"/>
      <family val="1"/>
    </font>
    <font>
      <sz val="10"/>
      <color rgb="FF080808"/>
      <name val="Times New Roman"/>
      <family val="1"/>
    </font>
    <font>
      <sz val="8"/>
      <name val="Aptos Narrow"/>
      <family val="2"/>
      <scheme val="minor"/>
    </font>
  </fonts>
  <fills count="19">
    <fill>
      <patternFill patternType="none"/>
    </fill>
    <fill>
      <patternFill patternType="gray125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solid">
        <fgColor rgb="FFFFFF00"/>
        <bgColor indexed="64"/>
      </patternFill>
    </fill>
  </fills>
  <borders count="15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double">
        <color rgb="FF050505"/>
      </left>
      <right style="thin">
        <color rgb="FF050505"/>
      </right>
      <top style="double">
        <color rgb="FF050505"/>
      </top>
      <bottom style="medium">
        <color rgb="FF050505"/>
      </bottom>
      <diagonal/>
    </border>
    <border>
      <left style="thin">
        <color rgb="FF050505"/>
      </left>
      <right style="thin">
        <color rgb="FF050505"/>
      </right>
      <top style="double">
        <color rgb="FF050505"/>
      </top>
      <bottom style="medium">
        <color rgb="FF050505"/>
      </bottom>
      <diagonal/>
    </border>
    <border>
      <left style="thin">
        <color rgb="FF050505"/>
      </left>
      <right style="double">
        <color rgb="FF050505"/>
      </right>
      <top style="double">
        <color rgb="FF050505"/>
      </top>
      <bottom style="medium">
        <color rgb="FF050505"/>
      </bottom>
      <diagonal/>
    </border>
    <border>
      <left style="double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double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50505"/>
      </left>
      <right style="thin">
        <color rgb="FF050505"/>
      </right>
      <top style="thin">
        <color rgb="FF050505"/>
      </top>
      <bottom style="thin">
        <color rgb="FF05050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45">
    <xf numFmtId="0" fontId="0" fillId="0" borderId="0" xfId="0"/>
    <xf numFmtId="0" fontId="2" fillId="2" borderId="0" xfId="0" applyFont="1" applyFill="1" applyAlignment="1" applyProtection="1">
      <alignment wrapText="1"/>
      <protection locked="0"/>
    </xf>
    <xf numFmtId="0" fontId="3" fillId="3" borderId="1" xfId="0" applyFont="1" applyFill="1" applyBorder="1" applyAlignment="1">
      <alignment horizontal="left" vertical="top"/>
    </xf>
    <xf numFmtId="0" fontId="2" fillId="0" borderId="0" xfId="0" applyFont="1"/>
    <xf numFmtId="0" fontId="5" fillId="6" borderId="3" xfId="0" applyFont="1" applyFill="1" applyBorder="1" applyAlignment="1">
      <alignment horizontal="center" vertical="center" wrapText="1"/>
    </xf>
    <xf numFmtId="0" fontId="5" fillId="7" borderId="4" xfId="0" applyFont="1" applyFill="1" applyBorder="1" applyAlignment="1">
      <alignment horizontal="center" vertical="center" wrapText="1"/>
    </xf>
    <xf numFmtId="0" fontId="5" fillId="8" borderId="4" xfId="0" applyFont="1" applyFill="1" applyBorder="1" applyAlignment="1">
      <alignment horizontal="center" vertical="center"/>
    </xf>
    <xf numFmtId="0" fontId="5" fillId="9" borderId="5" xfId="0" applyFont="1" applyFill="1" applyBorder="1" applyAlignment="1">
      <alignment horizontal="center" vertical="center"/>
    </xf>
    <xf numFmtId="0" fontId="6" fillId="10" borderId="6" xfId="0" applyFont="1" applyFill="1" applyBorder="1" applyAlignment="1">
      <alignment horizontal="center" vertical="center"/>
    </xf>
    <xf numFmtId="0" fontId="6" fillId="11" borderId="7" xfId="0" applyFont="1" applyFill="1" applyBorder="1" applyAlignment="1">
      <alignment horizontal="center" vertical="center"/>
    </xf>
    <xf numFmtId="0" fontId="6" fillId="12" borderId="7" xfId="0" applyFont="1" applyFill="1" applyBorder="1" applyAlignment="1">
      <alignment horizontal="left" vertical="center"/>
    </xf>
    <xf numFmtId="3" fontId="6" fillId="13" borderId="7" xfId="0" applyNumberFormat="1" applyFont="1" applyFill="1" applyBorder="1" applyAlignment="1">
      <alignment horizontal="right" vertical="center"/>
    </xf>
    <xf numFmtId="3" fontId="6" fillId="0" borderId="8" xfId="0" applyNumberFormat="1" applyFont="1" applyBorder="1" applyAlignment="1">
      <alignment horizontal="right" vertical="center"/>
    </xf>
    <xf numFmtId="3" fontId="6" fillId="14" borderId="8" xfId="0" applyNumberFormat="1" applyFont="1" applyFill="1" applyBorder="1" applyAlignment="1">
      <alignment horizontal="right" vertical="center"/>
    </xf>
    <xf numFmtId="9" fontId="6" fillId="13" borderId="7" xfId="1" applyFont="1" applyFill="1" applyBorder="1" applyAlignment="1">
      <alignment horizontal="right" vertical="center"/>
    </xf>
    <xf numFmtId="0" fontId="2" fillId="0" borderId="0" xfId="0" applyFont="1" applyAlignment="1" applyProtection="1">
      <alignment wrapText="1"/>
      <protection locked="0"/>
    </xf>
    <xf numFmtId="0" fontId="6" fillId="0" borderId="6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6" fillId="0" borderId="7" xfId="0" applyFont="1" applyBorder="1" applyAlignment="1">
      <alignment horizontal="left" vertical="center"/>
    </xf>
    <xf numFmtId="3" fontId="6" fillId="0" borderId="7" xfId="0" applyNumberFormat="1" applyFont="1" applyBorder="1" applyAlignment="1">
      <alignment horizontal="right" vertical="center"/>
    </xf>
    <xf numFmtId="9" fontId="6" fillId="0" borderId="7" xfId="1" applyFont="1" applyFill="1" applyBorder="1" applyAlignment="1">
      <alignment horizontal="right" vertical="center"/>
    </xf>
    <xf numFmtId="3" fontId="6" fillId="13" borderId="14" xfId="0" applyNumberFormat="1" applyFont="1" applyFill="1" applyBorder="1" applyAlignment="1">
      <alignment horizontal="right" vertical="center"/>
    </xf>
    <xf numFmtId="0" fontId="8" fillId="17" borderId="9" xfId="0" applyFont="1" applyFill="1" applyBorder="1" applyAlignment="1">
      <alignment horizontal="left" vertical="center"/>
    </xf>
    <xf numFmtId="3" fontId="6" fillId="0" borderId="13" xfId="0" applyNumberFormat="1" applyFont="1" applyBorder="1" applyAlignment="1">
      <alignment horizontal="right" vertical="center"/>
    </xf>
    <xf numFmtId="3" fontId="6" fillId="0" borderId="11" xfId="0" applyNumberFormat="1" applyFont="1" applyBorder="1" applyAlignment="1">
      <alignment horizontal="right" vertical="center"/>
    </xf>
    <xf numFmtId="3" fontId="6" fillId="0" borderId="10" xfId="0" applyNumberFormat="1" applyFont="1" applyBorder="1" applyAlignment="1">
      <alignment horizontal="right" vertical="center"/>
    </xf>
    <xf numFmtId="3" fontId="6" fillId="0" borderId="12" xfId="0" applyNumberFormat="1" applyFont="1" applyBorder="1" applyAlignment="1">
      <alignment horizontal="right" vertical="center"/>
    </xf>
    <xf numFmtId="3" fontId="2" fillId="0" borderId="0" xfId="0" applyNumberFormat="1" applyFont="1"/>
    <xf numFmtId="3" fontId="2" fillId="2" borderId="0" xfId="0" applyNumberFormat="1" applyFont="1" applyFill="1" applyAlignment="1" applyProtection="1">
      <alignment wrapText="1"/>
      <protection locked="0"/>
    </xf>
    <xf numFmtId="3" fontId="6" fillId="0" borderId="7" xfId="0" applyNumberFormat="1" applyFont="1" applyBorder="1" applyAlignment="1">
      <alignment horizontal="right" vertical="center"/>
    </xf>
    <xf numFmtId="3" fontId="6" fillId="0" borderId="13" xfId="0" applyNumberFormat="1" applyFont="1" applyBorder="1" applyAlignment="1">
      <alignment horizontal="right" vertical="center"/>
    </xf>
    <xf numFmtId="3" fontId="6" fillId="13" borderId="14" xfId="0" applyNumberFormat="1" applyFont="1" applyFill="1" applyBorder="1" applyAlignment="1">
      <alignment horizontal="right" vertical="center"/>
    </xf>
    <xf numFmtId="0" fontId="6" fillId="15" borderId="2" xfId="0" applyFont="1" applyFill="1" applyBorder="1" applyAlignment="1">
      <alignment horizontal="left" vertical="top"/>
    </xf>
    <xf numFmtId="3" fontId="6" fillId="13" borderId="7" xfId="0" applyNumberFormat="1" applyFont="1" applyFill="1" applyBorder="1" applyAlignment="1">
      <alignment horizontal="right" vertical="center"/>
    </xf>
    <xf numFmtId="0" fontId="7" fillId="16" borderId="9" xfId="0" applyFont="1" applyFill="1" applyBorder="1" applyAlignment="1">
      <alignment horizontal="center" vertical="center"/>
    </xf>
    <xf numFmtId="0" fontId="8" fillId="17" borderId="9" xfId="0" applyFont="1" applyFill="1" applyBorder="1" applyAlignment="1">
      <alignment horizontal="left" vertical="center"/>
    </xf>
    <xf numFmtId="9" fontId="6" fillId="0" borderId="7" xfId="1" applyFont="1" applyFill="1" applyBorder="1" applyAlignment="1">
      <alignment horizontal="right" vertical="center"/>
    </xf>
    <xf numFmtId="0" fontId="4" fillId="4" borderId="2" xfId="0" applyFont="1" applyFill="1" applyBorder="1" applyAlignment="1">
      <alignment horizontal="center" vertical="top"/>
    </xf>
    <xf numFmtId="0" fontId="5" fillId="5" borderId="1" xfId="0" applyFont="1" applyFill="1" applyBorder="1" applyAlignment="1">
      <alignment horizontal="left" vertical="center"/>
    </xf>
    <xf numFmtId="0" fontId="5" fillId="5" borderId="2" xfId="0" applyFont="1" applyFill="1" applyBorder="1" applyAlignment="1">
      <alignment horizontal="left" vertical="center"/>
    </xf>
    <xf numFmtId="0" fontId="3" fillId="3" borderId="1" xfId="0" applyFont="1" applyFill="1" applyBorder="1" applyAlignment="1">
      <alignment horizontal="left" vertical="top"/>
    </xf>
    <xf numFmtId="0" fontId="5" fillId="8" borderId="4" xfId="0" applyFont="1" applyFill="1" applyBorder="1" applyAlignment="1">
      <alignment horizontal="center" vertical="center"/>
    </xf>
    <xf numFmtId="0" fontId="6" fillId="0" borderId="7" xfId="0" applyFont="1" applyFill="1" applyBorder="1" applyAlignment="1">
      <alignment horizontal="center" vertical="center"/>
    </xf>
    <xf numFmtId="3" fontId="6" fillId="18" borderId="7" xfId="0" applyNumberFormat="1" applyFont="1" applyFill="1" applyBorder="1" applyAlignment="1">
      <alignment horizontal="right" vertical="center"/>
    </xf>
    <xf numFmtId="165" fontId="2" fillId="0" borderId="0" xfId="2" applyNumberFormat="1" applyFont="1"/>
  </cellXfs>
  <cellStyles count="3">
    <cellStyle name="Comma" xfId="2" builtinId="3"/>
    <cellStyle name="Normal" xfId="0" builtinId="0"/>
    <cellStyle name="Percent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/>
    <pageSetUpPr fitToPage="1"/>
  </sheetPr>
  <dimension ref="A1:T90"/>
  <sheetViews>
    <sheetView tabSelected="1" topLeftCell="A54" workbookViewId="0">
      <selection activeCell="E82" sqref="E82"/>
    </sheetView>
  </sheetViews>
  <sheetFormatPr defaultRowHeight="12.75" x14ac:dyDescent="0.2"/>
  <cols>
    <col min="1" max="1" width="3.28515625" style="3" customWidth="1"/>
    <col min="2" max="2" width="0.140625" style="3" customWidth="1"/>
    <col min="3" max="3" width="9" style="3" customWidth="1"/>
    <col min="4" max="4" width="9.140625" style="3" customWidth="1"/>
    <col min="5" max="5" width="58.28515625" style="3" customWidth="1"/>
    <col min="6" max="6" width="11.85546875" style="3" customWidth="1"/>
    <col min="7" max="7" width="18" style="3" customWidth="1"/>
    <col min="8" max="13" width="16.140625" style="3" customWidth="1"/>
    <col min="14" max="14" width="16" style="3" customWidth="1"/>
    <col min="15" max="15" width="0.140625" style="3" customWidth="1"/>
    <col min="16" max="19" width="16.140625" style="3" customWidth="1"/>
    <col min="20" max="20" width="11.140625" style="3" bestFit="1" customWidth="1"/>
    <col min="21" max="16384" width="9.140625" style="3"/>
  </cols>
  <sheetData>
    <row r="1" spans="1:19" x14ac:dyDescent="0.2">
      <c r="A1" s="1"/>
      <c r="B1" s="1"/>
      <c r="C1" s="2"/>
      <c r="D1" s="1"/>
      <c r="E1" s="1"/>
      <c r="F1" s="1"/>
      <c r="G1" s="1"/>
      <c r="H1" s="1"/>
      <c r="I1" s="1"/>
      <c r="J1" s="1"/>
      <c r="K1" s="28"/>
      <c r="L1" s="28"/>
      <c r="M1" s="1"/>
      <c r="N1" s="1"/>
      <c r="O1" s="1"/>
      <c r="P1" s="1"/>
      <c r="Q1" s="1"/>
      <c r="R1" s="1"/>
      <c r="S1" s="1"/>
    </row>
    <row r="2" spans="1:19" x14ac:dyDescent="0.2">
      <c r="A2" s="1"/>
      <c r="B2" s="1"/>
      <c r="C2" s="37" t="s">
        <v>0</v>
      </c>
      <c r="D2" s="37"/>
      <c r="E2" s="37"/>
      <c r="F2" s="37"/>
      <c r="G2" s="37"/>
      <c r="H2" s="37"/>
      <c r="I2" s="37"/>
      <c r="J2" s="37"/>
      <c r="K2" s="37"/>
      <c r="L2" s="37"/>
      <c r="M2" s="37"/>
      <c r="N2" s="37"/>
      <c r="O2" s="37"/>
      <c r="P2" s="37"/>
      <c r="Q2" s="37"/>
      <c r="R2" s="37"/>
      <c r="S2" s="37"/>
    </row>
    <row r="3" spans="1:19" x14ac:dyDescent="0.2">
      <c r="A3" s="1"/>
      <c r="B3" s="1"/>
      <c r="C3" s="38" t="s">
        <v>1</v>
      </c>
      <c r="D3" s="38"/>
      <c r="E3" s="38"/>
      <c r="F3" s="38"/>
      <c r="G3" s="38"/>
      <c r="H3" s="38"/>
      <c r="I3" s="38"/>
      <c r="J3" s="39"/>
      <c r="K3" s="38"/>
      <c r="L3" s="38"/>
      <c r="M3" s="38"/>
      <c r="N3" s="38"/>
      <c r="O3" s="38"/>
      <c r="P3" s="38"/>
      <c r="Q3" s="38"/>
      <c r="R3" s="38"/>
      <c r="S3" s="38"/>
    </row>
    <row r="4" spans="1:19" ht="25.5" x14ac:dyDescent="0.2">
      <c r="A4" s="40"/>
      <c r="B4" s="40"/>
      <c r="C4" s="4" t="s">
        <v>2</v>
      </c>
      <c r="D4" s="5" t="s">
        <v>3</v>
      </c>
      <c r="E4" s="5" t="s">
        <v>4</v>
      </c>
      <c r="F4" s="5" t="s">
        <v>5</v>
      </c>
      <c r="G4" s="5" t="s">
        <v>6</v>
      </c>
      <c r="H4" s="6" t="s">
        <v>7</v>
      </c>
      <c r="I4" s="6" t="s">
        <v>8</v>
      </c>
      <c r="J4" s="6" t="s">
        <v>54</v>
      </c>
      <c r="K4" s="6" t="s">
        <v>9</v>
      </c>
      <c r="L4" s="6" t="s">
        <v>10</v>
      </c>
      <c r="M4" s="6" t="s">
        <v>11</v>
      </c>
      <c r="N4" s="41" t="s">
        <v>12</v>
      </c>
      <c r="O4" s="41"/>
      <c r="P4" s="6" t="s">
        <v>13</v>
      </c>
      <c r="Q4" s="6" t="s">
        <v>14</v>
      </c>
      <c r="R4" s="6" t="s">
        <v>15</v>
      </c>
      <c r="S4" s="7" t="s">
        <v>16</v>
      </c>
    </row>
    <row r="5" spans="1:19" x14ac:dyDescent="0.2">
      <c r="A5" s="1"/>
      <c r="B5" s="1"/>
      <c r="C5" s="8" t="s">
        <v>17</v>
      </c>
      <c r="D5" s="9" t="s">
        <v>18</v>
      </c>
      <c r="E5" s="9" t="s">
        <v>19</v>
      </c>
      <c r="F5" s="9">
        <v>2025</v>
      </c>
      <c r="G5" s="10" t="s">
        <v>20</v>
      </c>
      <c r="H5" s="11">
        <v>0</v>
      </c>
      <c r="I5" s="11">
        <v>80000000</v>
      </c>
      <c r="J5" s="11"/>
      <c r="K5" s="11">
        <v>253687000</v>
      </c>
      <c r="L5" s="11">
        <v>42400000</v>
      </c>
      <c r="M5" s="11">
        <v>147844000</v>
      </c>
      <c r="N5" s="33">
        <v>0</v>
      </c>
      <c r="O5" s="33"/>
      <c r="P5" s="11">
        <v>0</v>
      </c>
      <c r="Q5" s="11">
        <v>0</v>
      </c>
      <c r="R5" s="11">
        <v>3048000</v>
      </c>
      <c r="S5" s="12">
        <f>H5+I5+K5+L5+M5+N5+P5+Q5+R5</f>
        <v>526979000</v>
      </c>
    </row>
    <row r="6" spans="1:19" x14ac:dyDescent="0.2">
      <c r="A6" s="1"/>
      <c r="B6" s="1"/>
      <c r="C6" s="8" t="s">
        <v>17</v>
      </c>
      <c r="D6" s="9" t="s">
        <v>18</v>
      </c>
      <c r="E6" s="9" t="s">
        <v>19</v>
      </c>
      <c r="F6" s="9">
        <v>2025</v>
      </c>
      <c r="G6" s="10" t="s">
        <v>21</v>
      </c>
      <c r="H6" s="11">
        <v>0</v>
      </c>
      <c r="I6" s="11">
        <v>80000000</v>
      </c>
      <c r="J6" s="11"/>
      <c r="K6" s="11">
        <v>238687000</v>
      </c>
      <c r="L6" s="11">
        <v>39400000</v>
      </c>
      <c r="M6" s="11">
        <v>135844000</v>
      </c>
      <c r="N6" s="33">
        <v>0</v>
      </c>
      <c r="O6" s="33"/>
      <c r="P6" s="11">
        <v>0</v>
      </c>
      <c r="Q6" s="11">
        <v>30000000</v>
      </c>
      <c r="R6" s="11">
        <v>4456872</v>
      </c>
      <c r="S6" s="12">
        <f t="shared" ref="S6:S70" si="0">H6+I6+K6+L6+M6+N6+P6+Q6+R6</f>
        <v>528387872</v>
      </c>
    </row>
    <row r="7" spans="1:19" x14ac:dyDescent="0.2">
      <c r="A7" s="1"/>
      <c r="B7" s="1"/>
      <c r="C7" s="8" t="s">
        <v>17</v>
      </c>
      <c r="D7" s="9" t="s">
        <v>18</v>
      </c>
      <c r="E7" s="9" t="s">
        <v>19</v>
      </c>
      <c r="F7" s="9">
        <v>2025</v>
      </c>
      <c r="G7" s="10" t="s">
        <v>22</v>
      </c>
      <c r="H7" s="11">
        <v>0</v>
      </c>
      <c r="I7" s="11">
        <v>0</v>
      </c>
      <c r="J7" s="11"/>
      <c r="K7" s="11">
        <v>131303596</v>
      </c>
      <c r="L7" s="11">
        <v>21035795</v>
      </c>
      <c r="M7" s="11">
        <v>45356678</v>
      </c>
      <c r="N7" s="33">
        <v>0</v>
      </c>
      <c r="O7" s="33"/>
      <c r="P7" s="11">
        <v>0</v>
      </c>
      <c r="Q7" s="11">
        <v>5144009</v>
      </c>
      <c r="R7" s="11">
        <v>1045127</v>
      </c>
      <c r="S7" s="12">
        <f t="shared" si="0"/>
        <v>203885205</v>
      </c>
    </row>
    <row r="8" spans="1:19" x14ac:dyDescent="0.2">
      <c r="A8" s="1"/>
      <c r="B8" s="1"/>
      <c r="C8" s="8" t="s">
        <v>17</v>
      </c>
      <c r="D8" s="9" t="s">
        <v>18</v>
      </c>
      <c r="E8" s="9" t="s">
        <v>19</v>
      </c>
      <c r="F8" s="9">
        <v>2025</v>
      </c>
      <c r="G8" s="10" t="s">
        <v>23</v>
      </c>
      <c r="H8" s="11">
        <v>0</v>
      </c>
      <c r="I8" s="11">
        <v>69544832</v>
      </c>
      <c r="J8" s="11"/>
      <c r="K8" s="11">
        <v>0</v>
      </c>
      <c r="L8" s="11">
        <v>0</v>
      </c>
      <c r="M8" s="11">
        <v>10861148</v>
      </c>
      <c r="N8" s="33">
        <v>0</v>
      </c>
      <c r="O8" s="33"/>
      <c r="P8" s="11">
        <v>0</v>
      </c>
      <c r="Q8" s="11">
        <v>0</v>
      </c>
      <c r="R8" s="11">
        <v>0</v>
      </c>
      <c r="S8" s="12">
        <f t="shared" si="0"/>
        <v>80405980</v>
      </c>
    </row>
    <row r="9" spans="1:19" x14ac:dyDescent="0.2">
      <c r="A9" s="1"/>
      <c r="B9" s="1"/>
      <c r="C9" s="8" t="s">
        <v>17</v>
      </c>
      <c r="D9" s="9"/>
      <c r="E9" s="9" t="s">
        <v>24</v>
      </c>
      <c r="F9" s="9">
        <v>2025</v>
      </c>
      <c r="G9" s="10"/>
      <c r="H9" s="11">
        <v>0</v>
      </c>
      <c r="I9" s="11">
        <v>10455168</v>
      </c>
      <c r="J9" s="11"/>
      <c r="K9" s="11">
        <v>107383404</v>
      </c>
      <c r="L9" s="11">
        <v>18364205</v>
      </c>
      <c r="M9" s="11">
        <v>79626174</v>
      </c>
      <c r="N9" s="33">
        <v>0</v>
      </c>
      <c r="O9" s="33"/>
      <c r="P9" s="11">
        <v>0</v>
      </c>
      <c r="Q9" s="11">
        <v>24855991</v>
      </c>
      <c r="R9" s="11">
        <v>3411745</v>
      </c>
      <c r="S9" s="13">
        <f t="shared" si="0"/>
        <v>244096687</v>
      </c>
    </row>
    <row r="10" spans="1:19" x14ac:dyDescent="0.2">
      <c r="A10" s="1"/>
      <c r="B10" s="1"/>
      <c r="C10" s="8" t="s">
        <v>17</v>
      </c>
      <c r="D10" s="9"/>
      <c r="E10" s="9" t="s">
        <v>25</v>
      </c>
      <c r="F10" s="9">
        <v>2025</v>
      </c>
      <c r="G10" s="10"/>
      <c r="H10" s="11">
        <v>0</v>
      </c>
      <c r="I10" s="11">
        <f>I7/I6</f>
        <v>0</v>
      </c>
      <c r="J10" s="11"/>
      <c r="K10" s="14">
        <f>K7/K6</f>
        <v>0.55010786511205056</v>
      </c>
      <c r="L10" s="14">
        <f>L7/L6</f>
        <v>0.53390342639593913</v>
      </c>
      <c r="M10" s="14">
        <f>M7/M6</f>
        <v>0.33388797444127088</v>
      </c>
      <c r="N10" s="33">
        <v>0</v>
      </c>
      <c r="O10" s="33"/>
      <c r="P10" s="11">
        <v>0</v>
      </c>
      <c r="Q10" s="14">
        <f>Q7/Q6</f>
        <v>0.17146696666666666</v>
      </c>
      <c r="R10" s="14">
        <f>R7/R6</f>
        <v>0.23449787205017331</v>
      </c>
      <c r="S10" s="14">
        <f>S7/S6</f>
        <v>0.3858627644655705</v>
      </c>
    </row>
    <row r="11" spans="1:19" x14ac:dyDescent="0.2">
      <c r="A11" s="1"/>
      <c r="B11" s="1"/>
      <c r="C11" s="8" t="s">
        <v>17</v>
      </c>
      <c r="D11" s="9"/>
      <c r="E11" s="42" t="s">
        <v>26</v>
      </c>
      <c r="F11" s="9">
        <v>2025</v>
      </c>
      <c r="G11" s="10" t="s">
        <v>22</v>
      </c>
      <c r="H11" s="11">
        <v>0</v>
      </c>
      <c r="I11" s="11">
        <v>0</v>
      </c>
      <c r="J11" s="11"/>
      <c r="K11" s="11">
        <v>0</v>
      </c>
      <c r="L11" s="11">
        <v>0</v>
      </c>
      <c r="M11" s="11">
        <v>0</v>
      </c>
      <c r="N11" s="33">
        <v>0</v>
      </c>
      <c r="O11" s="33"/>
      <c r="P11" s="11">
        <v>0</v>
      </c>
      <c r="Q11" s="11">
        <v>0</v>
      </c>
      <c r="R11" s="43">
        <v>83831</v>
      </c>
      <c r="S11" s="13">
        <f t="shared" si="0"/>
        <v>83831</v>
      </c>
    </row>
    <row r="12" spans="1:19" x14ac:dyDescent="0.2">
      <c r="A12" s="15"/>
      <c r="B12" s="15"/>
      <c r="C12" s="16" t="s">
        <v>17</v>
      </c>
      <c r="D12" s="17" t="s">
        <v>27</v>
      </c>
      <c r="E12" s="17" t="s">
        <v>28</v>
      </c>
      <c r="F12" s="17">
        <v>2025</v>
      </c>
      <c r="G12" s="18" t="s">
        <v>20</v>
      </c>
      <c r="H12" s="19">
        <v>0</v>
      </c>
      <c r="I12" s="19">
        <v>50000000</v>
      </c>
      <c r="J12" s="19"/>
      <c r="K12" s="19">
        <v>246138000</v>
      </c>
      <c r="L12" s="19">
        <v>30000000</v>
      </c>
      <c r="M12" s="19">
        <v>23250000</v>
      </c>
      <c r="N12" s="29">
        <v>0</v>
      </c>
      <c r="O12" s="29"/>
      <c r="P12" s="19">
        <v>0</v>
      </c>
      <c r="Q12" s="19">
        <v>0</v>
      </c>
      <c r="R12" s="19">
        <v>0</v>
      </c>
      <c r="S12" s="12">
        <f>H12+I12+K12+L12+M12+N12+P12+Q12+R12+J12</f>
        <v>349388000</v>
      </c>
    </row>
    <row r="13" spans="1:19" x14ac:dyDescent="0.2">
      <c r="A13" s="15"/>
      <c r="B13" s="15"/>
      <c r="C13" s="16" t="s">
        <v>17</v>
      </c>
      <c r="D13" s="17" t="s">
        <v>27</v>
      </c>
      <c r="E13" s="17" t="s">
        <v>28</v>
      </c>
      <c r="F13" s="17">
        <v>2025</v>
      </c>
      <c r="G13" s="18" t="s">
        <v>21</v>
      </c>
      <c r="H13" s="19">
        <v>0</v>
      </c>
      <c r="I13" s="19">
        <v>50000000</v>
      </c>
      <c r="J13" s="19">
        <v>1000000000</v>
      </c>
      <c r="K13" s="19">
        <v>246138000</v>
      </c>
      <c r="L13" s="19">
        <v>30000000</v>
      </c>
      <c r="M13" s="19">
        <v>23250000</v>
      </c>
      <c r="N13" s="29">
        <v>0</v>
      </c>
      <c r="O13" s="29"/>
      <c r="P13" s="19">
        <v>0</v>
      </c>
      <c r="Q13" s="19">
        <v>0</v>
      </c>
      <c r="R13" s="19">
        <v>100000</v>
      </c>
      <c r="S13" s="12">
        <f>H13+I13+K13+L13+M13+N13+P13+Q13+R13+J13</f>
        <v>1349488000</v>
      </c>
    </row>
    <row r="14" spans="1:19" x14ac:dyDescent="0.2">
      <c r="A14" s="15"/>
      <c r="B14" s="15"/>
      <c r="C14" s="16" t="s">
        <v>17</v>
      </c>
      <c r="D14" s="17" t="s">
        <v>27</v>
      </c>
      <c r="E14" s="17" t="s">
        <v>28</v>
      </c>
      <c r="F14" s="17">
        <v>2025</v>
      </c>
      <c r="G14" s="18" t="s">
        <v>22</v>
      </c>
      <c r="H14" s="19">
        <v>0</v>
      </c>
      <c r="I14" s="19">
        <v>0</v>
      </c>
      <c r="J14" s="19">
        <v>867200000</v>
      </c>
      <c r="K14" s="19">
        <v>33687982</v>
      </c>
      <c r="L14" s="19">
        <v>4124049</v>
      </c>
      <c r="M14" s="19">
        <v>2780986.8</v>
      </c>
      <c r="N14" s="29">
        <v>0</v>
      </c>
      <c r="O14" s="29"/>
      <c r="P14" s="19">
        <v>0</v>
      </c>
      <c r="Q14" s="19">
        <v>0</v>
      </c>
      <c r="R14" s="19">
        <v>0</v>
      </c>
      <c r="S14" s="12">
        <f>H14+I14+K14+L14+M14+N14+P14+Q14+R14+J14</f>
        <v>907793017.79999995</v>
      </c>
    </row>
    <row r="15" spans="1:19" x14ac:dyDescent="0.2">
      <c r="A15" s="15"/>
      <c r="B15" s="15"/>
      <c r="C15" s="16" t="s">
        <v>17</v>
      </c>
      <c r="D15" s="17" t="s">
        <v>27</v>
      </c>
      <c r="E15" s="17" t="s">
        <v>28</v>
      </c>
      <c r="F15" s="17">
        <v>2025</v>
      </c>
      <c r="G15" s="18" t="s">
        <v>23</v>
      </c>
      <c r="H15" s="19">
        <v>0</v>
      </c>
      <c r="I15" s="19">
        <v>0</v>
      </c>
      <c r="J15" s="19"/>
      <c r="K15" s="19">
        <v>0</v>
      </c>
      <c r="L15" s="19">
        <v>0</v>
      </c>
      <c r="M15" s="19">
        <v>0</v>
      </c>
      <c r="N15" s="29">
        <v>0</v>
      </c>
      <c r="O15" s="29"/>
      <c r="P15" s="19">
        <v>0</v>
      </c>
      <c r="Q15" s="19">
        <v>0</v>
      </c>
      <c r="R15" s="19">
        <v>0</v>
      </c>
      <c r="S15" s="12">
        <f t="shared" ref="S15" si="1">H15+I15+K15+L15+M15+N15+P15+Q15+R15+J15</f>
        <v>0</v>
      </c>
    </row>
    <row r="16" spans="1:19" x14ac:dyDescent="0.2">
      <c r="A16" s="15"/>
      <c r="B16" s="15"/>
      <c r="C16" s="16" t="s">
        <v>17</v>
      </c>
      <c r="D16" s="17"/>
      <c r="E16" s="17" t="s">
        <v>24</v>
      </c>
      <c r="F16" s="17">
        <v>2025</v>
      </c>
      <c r="G16" s="18"/>
      <c r="H16" s="19">
        <v>0</v>
      </c>
      <c r="I16" s="19">
        <v>50000000</v>
      </c>
      <c r="J16" s="19">
        <v>132800000</v>
      </c>
      <c r="K16" s="19">
        <v>212450018</v>
      </c>
      <c r="L16" s="19">
        <v>25875951</v>
      </c>
      <c r="M16" s="19">
        <v>20469013.199999999</v>
      </c>
      <c r="N16" s="29">
        <v>0</v>
      </c>
      <c r="O16" s="29"/>
      <c r="P16" s="19">
        <v>0</v>
      </c>
      <c r="Q16" s="19">
        <v>0</v>
      </c>
      <c r="R16" s="19">
        <v>100000</v>
      </c>
      <c r="S16" s="12">
        <f>H16+I16+K16+L16+M16+N16+P16+Q16+R16+J16</f>
        <v>441694982.19999999</v>
      </c>
    </row>
    <row r="17" spans="1:19" x14ac:dyDescent="0.2">
      <c r="A17" s="15"/>
      <c r="B17" s="15"/>
      <c r="C17" s="16" t="s">
        <v>17</v>
      </c>
      <c r="D17" s="17"/>
      <c r="E17" s="17" t="s">
        <v>25</v>
      </c>
      <c r="F17" s="17">
        <v>2025</v>
      </c>
      <c r="G17" s="18"/>
      <c r="H17" s="19">
        <v>0</v>
      </c>
      <c r="I17" s="19">
        <f>I14/I13</f>
        <v>0</v>
      </c>
      <c r="J17" s="20">
        <f>J14/J13</f>
        <v>0.86719999999999997</v>
      </c>
      <c r="K17" s="20">
        <f>K14/K13</f>
        <v>0.13686623763904801</v>
      </c>
      <c r="L17" s="20">
        <f>L14/L13</f>
        <v>0.13746829999999999</v>
      </c>
      <c r="M17" s="20">
        <f>M14/M13</f>
        <v>0.11961233548387096</v>
      </c>
      <c r="N17" s="20"/>
      <c r="O17" s="20" t="e">
        <f t="shared" ref="O17" si="2">O14/O13</f>
        <v>#DIV/0!</v>
      </c>
      <c r="P17" s="19">
        <v>0</v>
      </c>
      <c r="Q17" s="19">
        <v>0</v>
      </c>
      <c r="R17" s="19">
        <v>0</v>
      </c>
      <c r="S17" s="20">
        <f>S14/S13</f>
        <v>0.67269439802354669</v>
      </c>
    </row>
    <row r="18" spans="1:19" x14ac:dyDescent="0.2">
      <c r="A18" s="15"/>
      <c r="B18" s="15"/>
      <c r="C18" s="16" t="s">
        <v>17</v>
      </c>
      <c r="D18" s="17" t="s">
        <v>29</v>
      </c>
      <c r="E18" s="17" t="s">
        <v>30</v>
      </c>
      <c r="F18" s="17">
        <v>2025</v>
      </c>
      <c r="G18" s="18" t="s">
        <v>20</v>
      </c>
      <c r="H18" s="19">
        <v>120000</v>
      </c>
      <c r="I18" s="19">
        <v>61880000</v>
      </c>
      <c r="J18" s="19"/>
      <c r="K18" s="19">
        <v>197579000</v>
      </c>
      <c r="L18" s="19">
        <v>30315000</v>
      </c>
      <c r="M18" s="19">
        <v>120706000</v>
      </c>
      <c r="N18" s="29">
        <v>0</v>
      </c>
      <c r="O18" s="29"/>
      <c r="P18" s="19">
        <v>100000000</v>
      </c>
      <c r="Q18" s="19">
        <v>375000</v>
      </c>
      <c r="R18" s="19">
        <v>644000</v>
      </c>
      <c r="S18" s="12">
        <f t="shared" si="0"/>
        <v>511619000</v>
      </c>
    </row>
    <row r="19" spans="1:19" x14ac:dyDescent="0.2">
      <c r="A19" s="15"/>
      <c r="B19" s="15"/>
      <c r="C19" s="16" t="s">
        <v>17</v>
      </c>
      <c r="D19" s="17" t="s">
        <v>29</v>
      </c>
      <c r="E19" s="17" t="s">
        <v>30</v>
      </c>
      <c r="F19" s="17">
        <v>2025</v>
      </c>
      <c r="G19" s="18" t="s">
        <v>21</v>
      </c>
      <c r="H19" s="19">
        <v>120000</v>
      </c>
      <c r="I19" s="19">
        <v>61880000</v>
      </c>
      <c r="J19" s="19"/>
      <c r="K19" s="19">
        <v>197579000</v>
      </c>
      <c r="L19" s="19">
        <v>30315000</v>
      </c>
      <c r="M19" s="19">
        <v>120706000</v>
      </c>
      <c r="N19" s="29">
        <v>0</v>
      </c>
      <c r="O19" s="29"/>
      <c r="P19" s="19">
        <v>100000000</v>
      </c>
      <c r="Q19" s="19">
        <v>375000</v>
      </c>
      <c r="R19" s="19">
        <v>1017000</v>
      </c>
      <c r="S19" s="12">
        <f t="shared" si="0"/>
        <v>511992000</v>
      </c>
    </row>
    <row r="20" spans="1:19" x14ac:dyDescent="0.2">
      <c r="A20" s="15"/>
      <c r="B20" s="15"/>
      <c r="C20" s="16" t="s">
        <v>17</v>
      </c>
      <c r="D20" s="17" t="s">
        <v>29</v>
      </c>
      <c r="E20" s="17" t="s">
        <v>30</v>
      </c>
      <c r="F20" s="17">
        <v>2025</v>
      </c>
      <c r="G20" s="18" t="s">
        <v>22</v>
      </c>
      <c r="H20" s="19">
        <v>0</v>
      </c>
      <c r="I20" s="19">
        <v>36112827</v>
      </c>
      <c r="J20" s="19"/>
      <c r="K20" s="19">
        <v>53356531</v>
      </c>
      <c r="L20" s="19">
        <v>8814106</v>
      </c>
      <c r="M20" s="19">
        <v>36727505</v>
      </c>
      <c r="N20" s="29">
        <v>0</v>
      </c>
      <c r="O20" s="29"/>
      <c r="P20" s="19">
        <v>0</v>
      </c>
      <c r="Q20" s="19">
        <v>0</v>
      </c>
      <c r="R20" s="19">
        <v>101477.98</v>
      </c>
      <c r="S20" s="12">
        <f t="shared" si="0"/>
        <v>135112446.97999999</v>
      </c>
    </row>
    <row r="21" spans="1:19" x14ac:dyDescent="0.2">
      <c r="A21" s="15"/>
      <c r="B21" s="15"/>
      <c r="C21" s="16" t="s">
        <v>17</v>
      </c>
      <c r="D21" s="17" t="s">
        <v>29</v>
      </c>
      <c r="E21" s="17" t="s">
        <v>30</v>
      </c>
      <c r="F21" s="17">
        <v>2025</v>
      </c>
      <c r="G21" s="18" t="s">
        <v>23</v>
      </c>
      <c r="H21" s="19">
        <v>0</v>
      </c>
      <c r="I21" s="19">
        <v>0</v>
      </c>
      <c r="J21" s="19"/>
      <c r="K21" s="19">
        <v>0</v>
      </c>
      <c r="L21" s="19">
        <v>0</v>
      </c>
      <c r="M21" s="19">
        <v>13510000</v>
      </c>
      <c r="N21" s="29">
        <v>0</v>
      </c>
      <c r="O21" s="29"/>
      <c r="P21" s="19">
        <v>0</v>
      </c>
      <c r="Q21" s="19">
        <v>0</v>
      </c>
      <c r="R21" s="19">
        <v>0</v>
      </c>
      <c r="S21" s="12">
        <f t="shared" si="0"/>
        <v>13510000</v>
      </c>
    </row>
    <row r="22" spans="1:19" x14ac:dyDescent="0.2">
      <c r="A22" s="15"/>
      <c r="B22" s="15"/>
      <c r="C22" s="16" t="s">
        <v>17</v>
      </c>
      <c r="D22" s="17"/>
      <c r="E22" s="17" t="s">
        <v>24</v>
      </c>
      <c r="F22" s="17">
        <v>2025</v>
      </c>
      <c r="G22" s="18"/>
      <c r="H22" s="19">
        <v>120000</v>
      </c>
      <c r="I22" s="19">
        <v>25767173</v>
      </c>
      <c r="J22" s="19"/>
      <c r="K22" s="19">
        <v>144222469</v>
      </c>
      <c r="L22" s="19">
        <v>21500894</v>
      </c>
      <c r="M22" s="19">
        <v>70468495</v>
      </c>
      <c r="N22" s="29">
        <v>0</v>
      </c>
      <c r="O22" s="29"/>
      <c r="P22" s="19">
        <v>100000000</v>
      </c>
      <c r="Q22" s="19">
        <v>375000</v>
      </c>
      <c r="R22" s="19">
        <v>915522.02</v>
      </c>
      <c r="S22" s="12">
        <f t="shared" si="0"/>
        <v>363369553.01999998</v>
      </c>
    </row>
    <row r="23" spans="1:19" x14ac:dyDescent="0.2">
      <c r="A23" s="15"/>
      <c r="B23" s="15"/>
      <c r="C23" s="16" t="s">
        <v>17</v>
      </c>
      <c r="D23" s="17"/>
      <c r="E23" s="17" t="s">
        <v>25</v>
      </c>
      <c r="F23" s="17">
        <v>2025</v>
      </c>
      <c r="G23" s="18"/>
      <c r="H23" s="19">
        <v>0</v>
      </c>
      <c r="I23" s="20">
        <f>I20/I19</f>
        <v>0.58359448933419522</v>
      </c>
      <c r="J23" s="19"/>
      <c r="K23" s="20">
        <f>K20/K19</f>
        <v>0.27005162998091903</v>
      </c>
      <c r="L23" s="20">
        <f>L20/L19</f>
        <v>0.29075065149266038</v>
      </c>
      <c r="M23" s="20">
        <f>M20/M19</f>
        <v>0.30427240567991648</v>
      </c>
      <c r="N23" s="29">
        <v>0</v>
      </c>
      <c r="O23" s="29"/>
      <c r="P23" s="19">
        <v>0</v>
      </c>
      <c r="Q23" s="19">
        <v>0</v>
      </c>
      <c r="R23" s="20">
        <f>R20/R19</f>
        <v>9.9781691248770885E-2</v>
      </c>
      <c r="S23" s="20">
        <f>S20/S19</f>
        <v>0.26389562137689648</v>
      </c>
    </row>
    <row r="24" spans="1:19" x14ac:dyDescent="0.2">
      <c r="A24" s="15"/>
      <c r="B24" s="15"/>
      <c r="C24" s="16" t="s">
        <v>17</v>
      </c>
      <c r="D24" s="17" t="s">
        <v>31</v>
      </c>
      <c r="E24" s="17" t="s">
        <v>32</v>
      </c>
      <c r="F24" s="17">
        <v>2025</v>
      </c>
      <c r="G24" s="18" t="s">
        <v>20</v>
      </c>
      <c r="H24" s="19">
        <v>0</v>
      </c>
      <c r="I24" s="19">
        <v>12000000</v>
      </c>
      <c r="J24" s="19"/>
      <c r="K24" s="19">
        <v>253000000</v>
      </c>
      <c r="L24" s="19">
        <v>42222000</v>
      </c>
      <c r="M24" s="19">
        <v>61508000</v>
      </c>
      <c r="N24" s="29">
        <v>0</v>
      </c>
      <c r="O24" s="29"/>
      <c r="P24" s="19">
        <v>0</v>
      </c>
      <c r="Q24" s="19">
        <v>21000000</v>
      </c>
      <c r="R24" s="19">
        <v>192000</v>
      </c>
      <c r="S24" s="12">
        <f t="shared" si="0"/>
        <v>389922000</v>
      </c>
    </row>
    <row r="25" spans="1:19" x14ac:dyDescent="0.2">
      <c r="A25" s="15"/>
      <c r="B25" s="15"/>
      <c r="C25" s="16" t="s">
        <v>17</v>
      </c>
      <c r="D25" s="17" t="s">
        <v>31</v>
      </c>
      <c r="E25" s="17" t="s">
        <v>32</v>
      </c>
      <c r="F25" s="17">
        <v>2025</v>
      </c>
      <c r="G25" s="18" t="s">
        <v>21</v>
      </c>
      <c r="H25" s="19">
        <v>0</v>
      </c>
      <c r="I25" s="19">
        <v>12000000</v>
      </c>
      <c r="J25" s="19"/>
      <c r="K25" s="19">
        <v>253000000</v>
      </c>
      <c r="L25" s="19">
        <v>42222000</v>
      </c>
      <c r="M25" s="19">
        <v>61508000</v>
      </c>
      <c r="N25" s="29">
        <v>0</v>
      </c>
      <c r="O25" s="29"/>
      <c r="P25" s="19">
        <v>0</v>
      </c>
      <c r="Q25" s="19">
        <v>21000000</v>
      </c>
      <c r="R25" s="19">
        <v>1092000</v>
      </c>
      <c r="S25" s="12">
        <f t="shared" si="0"/>
        <v>390822000</v>
      </c>
    </row>
    <row r="26" spans="1:19" x14ac:dyDescent="0.2">
      <c r="A26" s="15"/>
      <c r="B26" s="15"/>
      <c r="C26" s="16" t="s">
        <v>17</v>
      </c>
      <c r="D26" s="17" t="s">
        <v>31</v>
      </c>
      <c r="E26" s="17" t="s">
        <v>32</v>
      </c>
      <c r="F26" s="17">
        <v>2025</v>
      </c>
      <c r="G26" s="18" t="s">
        <v>22</v>
      </c>
      <c r="H26" s="19">
        <v>0</v>
      </c>
      <c r="I26" s="19">
        <v>0</v>
      </c>
      <c r="J26" s="19"/>
      <c r="K26" s="19">
        <v>92121294</v>
      </c>
      <c r="L26" s="19">
        <v>15191927</v>
      </c>
      <c r="M26" s="19">
        <v>14483334.6</v>
      </c>
      <c r="N26" s="29">
        <v>0</v>
      </c>
      <c r="O26" s="29"/>
      <c r="P26" s="19">
        <v>0</v>
      </c>
      <c r="Q26" s="19">
        <v>12163465.17</v>
      </c>
      <c r="R26" s="19">
        <v>203590</v>
      </c>
      <c r="S26" s="12">
        <f t="shared" si="0"/>
        <v>134163610.77</v>
      </c>
    </row>
    <row r="27" spans="1:19" x14ac:dyDescent="0.2">
      <c r="A27" s="15"/>
      <c r="B27" s="15"/>
      <c r="C27" s="16" t="s">
        <v>17</v>
      </c>
      <c r="D27" s="17" t="s">
        <v>31</v>
      </c>
      <c r="E27" s="17" t="s">
        <v>32</v>
      </c>
      <c r="F27" s="17">
        <v>2025</v>
      </c>
      <c r="G27" s="18" t="s">
        <v>23</v>
      </c>
      <c r="H27" s="19">
        <v>0</v>
      </c>
      <c r="I27" s="19">
        <v>0</v>
      </c>
      <c r="J27" s="19"/>
      <c r="K27" s="19">
        <v>0</v>
      </c>
      <c r="L27" s="19">
        <v>0</v>
      </c>
      <c r="M27" s="19">
        <v>4066853</v>
      </c>
      <c r="N27" s="29">
        <v>0</v>
      </c>
      <c r="O27" s="29"/>
      <c r="P27" s="19">
        <v>0</v>
      </c>
      <c r="Q27" s="19">
        <v>0</v>
      </c>
      <c r="R27" s="19">
        <v>0</v>
      </c>
      <c r="S27" s="12">
        <f t="shared" si="0"/>
        <v>4066853</v>
      </c>
    </row>
    <row r="28" spans="1:19" x14ac:dyDescent="0.2">
      <c r="A28" s="15"/>
      <c r="B28" s="15"/>
      <c r="C28" s="16" t="s">
        <v>17</v>
      </c>
      <c r="D28" s="17"/>
      <c r="E28" s="17" t="s">
        <v>24</v>
      </c>
      <c r="F28" s="17">
        <v>2025</v>
      </c>
      <c r="G28" s="18"/>
      <c r="H28" s="19">
        <v>0</v>
      </c>
      <c r="I28" s="19">
        <v>12000000</v>
      </c>
      <c r="J28" s="19"/>
      <c r="K28" s="19">
        <v>160878706</v>
      </c>
      <c r="L28" s="19">
        <v>27030073</v>
      </c>
      <c r="M28" s="19">
        <v>42957812.400000006</v>
      </c>
      <c r="N28" s="29">
        <v>0</v>
      </c>
      <c r="O28" s="29"/>
      <c r="P28" s="19">
        <v>0</v>
      </c>
      <c r="Q28" s="19">
        <v>8836534.8300000001</v>
      </c>
      <c r="R28" s="19">
        <v>888410</v>
      </c>
      <c r="S28" s="12">
        <f t="shared" si="0"/>
        <v>252591536.23000002</v>
      </c>
    </row>
    <row r="29" spans="1:19" x14ac:dyDescent="0.2">
      <c r="A29" s="15"/>
      <c r="B29" s="15"/>
      <c r="C29" s="16" t="s">
        <v>17</v>
      </c>
      <c r="D29" s="17"/>
      <c r="E29" s="17" t="s">
        <v>25</v>
      </c>
      <c r="F29" s="17">
        <v>2025</v>
      </c>
      <c r="G29" s="18"/>
      <c r="H29" s="19">
        <v>0</v>
      </c>
      <c r="I29" s="20">
        <f>I26/I25</f>
        <v>0</v>
      </c>
      <c r="J29" s="19"/>
      <c r="K29" s="20">
        <f>K26/K25</f>
        <v>0.36411578656126481</v>
      </c>
      <c r="L29" s="20">
        <f>L26/L25</f>
        <v>0.35981069110890057</v>
      </c>
      <c r="M29" s="20">
        <f>M26/M25</f>
        <v>0.2354707452689081</v>
      </c>
      <c r="N29" s="29">
        <v>0</v>
      </c>
      <c r="O29" s="29"/>
      <c r="P29" s="19">
        <v>0</v>
      </c>
      <c r="Q29" s="20">
        <f>Q26/Q25</f>
        <v>0.57921262714285715</v>
      </c>
      <c r="R29" s="20">
        <f>R26/R25</f>
        <v>0.18643772893772895</v>
      </c>
      <c r="S29" s="20">
        <f>S26/S25</f>
        <v>0.34328571771804045</v>
      </c>
    </row>
    <row r="30" spans="1:19" x14ac:dyDescent="0.2">
      <c r="A30" s="15"/>
      <c r="B30" s="15"/>
      <c r="C30" s="16" t="s">
        <v>17</v>
      </c>
      <c r="D30" s="17"/>
      <c r="E30" s="42" t="s">
        <v>26</v>
      </c>
      <c r="F30" s="17">
        <v>2025</v>
      </c>
      <c r="G30" s="18" t="s">
        <v>22</v>
      </c>
      <c r="H30" s="19">
        <v>0</v>
      </c>
      <c r="I30" s="19">
        <v>0</v>
      </c>
      <c r="J30" s="19"/>
      <c r="K30" s="19">
        <v>0</v>
      </c>
      <c r="L30" s="19">
        <v>0</v>
      </c>
      <c r="M30" s="19">
        <v>4997877</v>
      </c>
      <c r="N30" s="29">
        <v>0</v>
      </c>
      <c r="O30" s="29"/>
      <c r="P30" s="19">
        <v>0</v>
      </c>
      <c r="Q30" s="19">
        <v>0</v>
      </c>
      <c r="R30" s="19">
        <v>0</v>
      </c>
      <c r="S30" s="12">
        <f t="shared" si="0"/>
        <v>4997877</v>
      </c>
    </row>
    <row r="31" spans="1:19" x14ac:dyDescent="0.2">
      <c r="A31" s="15"/>
      <c r="B31" s="15"/>
      <c r="C31" s="16" t="s">
        <v>17</v>
      </c>
      <c r="D31" s="17" t="s">
        <v>33</v>
      </c>
      <c r="E31" s="17" t="s">
        <v>34</v>
      </c>
      <c r="F31" s="17">
        <v>2025</v>
      </c>
      <c r="G31" s="18" t="s">
        <v>20</v>
      </c>
      <c r="H31" s="19">
        <v>0</v>
      </c>
      <c r="I31" s="19">
        <v>22000000</v>
      </c>
      <c r="J31" s="19"/>
      <c r="K31" s="19">
        <v>186080000</v>
      </c>
      <c r="L31" s="19">
        <v>40899000</v>
      </c>
      <c r="M31" s="19">
        <v>33957000</v>
      </c>
      <c r="N31" s="29">
        <v>0</v>
      </c>
      <c r="O31" s="29"/>
      <c r="P31" s="19">
        <v>0</v>
      </c>
      <c r="Q31" s="19">
        <v>0</v>
      </c>
      <c r="R31" s="19">
        <v>48000</v>
      </c>
      <c r="S31" s="12">
        <f t="shared" si="0"/>
        <v>282984000</v>
      </c>
    </row>
    <row r="32" spans="1:19" x14ac:dyDescent="0.2">
      <c r="A32" s="15"/>
      <c r="B32" s="15"/>
      <c r="C32" s="16" t="s">
        <v>17</v>
      </c>
      <c r="D32" s="17" t="s">
        <v>33</v>
      </c>
      <c r="E32" s="17" t="s">
        <v>34</v>
      </c>
      <c r="F32" s="17">
        <v>2025</v>
      </c>
      <c r="G32" s="18" t="s">
        <v>21</v>
      </c>
      <c r="H32" s="19">
        <v>0</v>
      </c>
      <c r="I32" s="19">
        <v>22000000</v>
      </c>
      <c r="J32" s="19"/>
      <c r="K32" s="19">
        <v>186080000</v>
      </c>
      <c r="L32" s="19">
        <v>40899000</v>
      </c>
      <c r="M32" s="19">
        <v>33957000</v>
      </c>
      <c r="N32" s="29">
        <v>0</v>
      </c>
      <c r="O32" s="29"/>
      <c r="P32" s="19">
        <v>0</v>
      </c>
      <c r="Q32" s="19">
        <v>0</v>
      </c>
      <c r="R32" s="19">
        <v>448000</v>
      </c>
      <c r="S32" s="12">
        <f t="shared" si="0"/>
        <v>283384000</v>
      </c>
    </row>
    <row r="33" spans="1:19" x14ac:dyDescent="0.2">
      <c r="A33" s="15"/>
      <c r="B33" s="15"/>
      <c r="C33" s="16" t="s">
        <v>17</v>
      </c>
      <c r="D33" s="17" t="s">
        <v>33</v>
      </c>
      <c r="E33" s="17" t="s">
        <v>34</v>
      </c>
      <c r="F33" s="17">
        <v>2025</v>
      </c>
      <c r="G33" s="18" t="s">
        <v>22</v>
      </c>
      <c r="H33" s="19">
        <v>0</v>
      </c>
      <c r="I33" s="19">
        <v>0</v>
      </c>
      <c r="J33" s="19"/>
      <c r="K33" s="19">
        <v>62271122</v>
      </c>
      <c r="L33" s="19">
        <v>10370584</v>
      </c>
      <c r="M33" s="19">
        <v>8261145</v>
      </c>
      <c r="N33" s="29">
        <v>0</v>
      </c>
      <c r="O33" s="29"/>
      <c r="P33" s="19">
        <v>0</v>
      </c>
      <c r="Q33" s="19">
        <v>0</v>
      </c>
      <c r="R33" s="19">
        <v>10040</v>
      </c>
      <c r="S33" s="12">
        <f t="shared" si="0"/>
        <v>80912891</v>
      </c>
    </row>
    <row r="34" spans="1:19" x14ac:dyDescent="0.2">
      <c r="A34" s="15"/>
      <c r="B34" s="15"/>
      <c r="C34" s="16" t="s">
        <v>17</v>
      </c>
      <c r="D34" s="17" t="s">
        <v>33</v>
      </c>
      <c r="E34" s="17" t="s">
        <v>34</v>
      </c>
      <c r="F34" s="17">
        <v>2025</v>
      </c>
      <c r="G34" s="18" t="s">
        <v>23</v>
      </c>
      <c r="H34" s="19">
        <v>0</v>
      </c>
      <c r="I34" s="19">
        <v>0</v>
      </c>
      <c r="J34" s="19"/>
      <c r="K34" s="19">
        <v>0</v>
      </c>
      <c r="L34" s="19">
        <v>0</v>
      </c>
      <c r="M34" s="19">
        <v>7033225</v>
      </c>
      <c r="N34" s="29">
        <v>0</v>
      </c>
      <c r="O34" s="29"/>
      <c r="P34" s="19">
        <v>0</v>
      </c>
      <c r="Q34" s="19">
        <v>0</v>
      </c>
      <c r="R34" s="19">
        <v>0</v>
      </c>
      <c r="S34" s="12">
        <f t="shared" si="0"/>
        <v>7033225</v>
      </c>
    </row>
    <row r="35" spans="1:19" x14ac:dyDescent="0.2">
      <c r="A35" s="15"/>
      <c r="B35" s="15"/>
      <c r="C35" s="16" t="s">
        <v>17</v>
      </c>
      <c r="D35" s="17"/>
      <c r="E35" s="17" t="s">
        <v>24</v>
      </c>
      <c r="F35" s="17">
        <v>2025</v>
      </c>
      <c r="G35" s="18"/>
      <c r="H35" s="19">
        <v>0</v>
      </c>
      <c r="I35" s="19">
        <v>22000000</v>
      </c>
      <c r="J35" s="19"/>
      <c r="K35" s="19">
        <v>123808878</v>
      </c>
      <c r="L35" s="19">
        <v>30528416</v>
      </c>
      <c r="M35" s="19">
        <v>18662630</v>
      </c>
      <c r="N35" s="29">
        <v>0</v>
      </c>
      <c r="O35" s="29"/>
      <c r="P35" s="19">
        <v>0</v>
      </c>
      <c r="Q35" s="19">
        <v>0</v>
      </c>
      <c r="R35" s="19">
        <v>437960</v>
      </c>
      <c r="S35" s="12">
        <f t="shared" si="0"/>
        <v>195437884</v>
      </c>
    </row>
    <row r="36" spans="1:19" x14ac:dyDescent="0.2">
      <c r="A36" s="15"/>
      <c r="B36" s="15"/>
      <c r="C36" s="16" t="s">
        <v>17</v>
      </c>
      <c r="D36" s="17"/>
      <c r="E36" s="17" t="s">
        <v>25</v>
      </c>
      <c r="F36" s="17">
        <v>2025</v>
      </c>
      <c r="G36" s="18"/>
      <c r="H36" s="19">
        <v>0</v>
      </c>
      <c r="I36" s="20">
        <f>I33/I32</f>
        <v>0</v>
      </c>
      <c r="J36" s="19"/>
      <c r="K36" s="20">
        <f>K33/K32</f>
        <v>0.33464704428202924</v>
      </c>
      <c r="L36" s="20">
        <f>L33/L32</f>
        <v>0.25356571065307221</v>
      </c>
      <c r="M36" s="20">
        <f>M33/M32</f>
        <v>0.24328253379273787</v>
      </c>
      <c r="N36" s="29">
        <v>0</v>
      </c>
      <c r="O36" s="29"/>
      <c r="P36" s="19">
        <v>0</v>
      </c>
      <c r="Q36" s="19">
        <v>0</v>
      </c>
      <c r="R36" s="20">
        <f>R33/R32</f>
        <v>2.2410714285714287E-2</v>
      </c>
      <c r="S36" s="20">
        <f>S33/S32</f>
        <v>0.28552385102899247</v>
      </c>
    </row>
    <row r="37" spans="1:19" x14ac:dyDescent="0.2">
      <c r="A37" s="15"/>
      <c r="B37" s="15"/>
      <c r="C37" s="16" t="s">
        <v>17</v>
      </c>
      <c r="D37" s="17" t="s">
        <v>35</v>
      </c>
      <c r="E37" s="17" t="s">
        <v>36</v>
      </c>
      <c r="F37" s="17">
        <v>2025</v>
      </c>
      <c r="G37" s="18" t="s">
        <v>20</v>
      </c>
      <c r="H37" s="19">
        <v>0</v>
      </c>
      <c r="I37" s="19">
        <v>550000000</v>
      </c>
      <c r="J37" s="19"/>
      <c r="K37" s="19">
        <v>0</v>
      </c>
      <c r="L37" s="19">
        <v>0</v>
      </c>
      <c r="M37" s="19">
        <v>0</v>
      </c>
      <c r="N37" s="29">
        <v>0</v>
      </c>
      <c r="O37" s="29"/>
      <c r="P37" s="19">
        <v>0</v>
      </c>
      <c r="Q37" s="19">
        <v>0</v>
      </c>
      <c r="R37" s="19">
        <v>745000000</v>
      </c>
      <c r="S37" s="12">
        <f t="shared" si="0"/>
        <v>1295000000</v>
      </c>
    </row>
    <row r="38" spans="1:19" x14ac:dyDescent="0.2">
      <c r="A38" s="15"/>
      <c r="B38" s="15"/>
      <c r="C38" s="16" t="s">
        <v>17</v>
      </c>
      <c r="D38" s="17" t="s">
        <v>35</v>
      </c>
      <c r="E38" s="17" t="s">
        <v>36</v>
      </c>
      <c r="F38" s="17">
        <v>2025</v>
      </c>
      <c r="G38" s="18" t="s">
        <v>21</v>
      </c>
      <c r="H38" s="19">
        <v>0</v>
      </c>
      <c r="I38" s="19">
        <v>550000000</v>
      </c>
      <c r="J38" s="19"/>
      <c r="K38" s="19">
        <v>0</v>
      </c>
      <c r="L38" s="19">
        <v>0</v>
      </c>
      <c r="M38" s="19">
        <v>0</v>
      </c>
      <c r="N38" s="29">
        <v>0</v>
      </c>
      <c r="O38" s="29"/>
      <c r="P38" s="19">
        <v>0</v>
      </c>
      <c r="Q38" s="19">
        <v>0</v>
      </c>
      <c r="R38" s="19">
        <v>745000000</v>
      </c>
      <c r="S38" s="12">
        <f t="shared" si="0"/>
        <v>1295000000</v>
      </c>
    </row>
    <row r="39" spans="1:19" x14ac:dyDescent="0.2">
      <c r="A39" s="15"/>
      <c r="B39" s="15"/>
      <c r="C39" s="16" t="s">
        <v>17</v>
      </c>
      <c r="D39" s="17" t="s">
        <v>35</v>
      </c>
      <c r="E39" s="17" t="s">
        <v>36</v>
      </c>
      <c r="F39" s="17">
        <v>2025</v>
      </c>
      <c r="G39" s="18" t="s">
        <v>22</v>
      </c>
      <c r="H39" s="19">
        <v>0</v>
      </c>
      <c r="I39" s="19">
        <v>1682231</v>
      </c>
      <c r="J39" s="19"/>
      <c r="K39" s="19">
        <v>0</v>
      </c>
      <c r="L39" s="19">
        <v>0</v>
      </c>
      <c r="M39" s="19">
        <v>0</v>
      </c>
      <c r="N39" s="29">
        <v>0</v>
      </c>
      <c r="O39" s="29"/>
      <c r="P39" s="19">
        <v>0</v>
      </c>
      <c r="Q39" s="19">
        <v>0</v>
      </c>
      <c r="R39" s="19">
        <v>142382313.81999999</v>
      </c>
      <c r="S39" s="12">
        <f t="shared" si="0"/>
        <v>144064544.81999999</v>
      </c>
    </row>
    <row r="40" spans="1:19" x14ac:dyDescent="0.2">
      <c r="A40" s="15"/>
      <c r="B40" s="15"/>
      <c r="C40" s="16" t="s">
        <v>17</v>
      </c>
      <c r="D40" s="17" t="s">
        <v>35</v>
      </c>
      <c r="E40" s="17" t="s">
        <v>36</v>
      </c>
      <c r="F40" s="17">
        <v>2025</v>
      </c>
      <c r="G40" s="18" t="s">
        <v>23</v>
      </c>
      <c r="H40" s="19">
        <v>0</v>
      </c>
      <c r="I40" s="19">
        <v>3326870</v>
      </c>
      <c r="J40" s="19"/>
      <c r="K40" s="19">
        <v>0</v>
      </c>
      <c r="L40" s="19">
        <v>0</v>
      </c>
      <c r="M40" s="19">
        <v>0</v>
      </c>
      <c r="N40" s="29">
        <v>0</v>
      </c>
      <c r="O40" s="29"/>
      <c r="P40" s="19">
        <v>0</v>
      </c>
      <c r="Q40" s="19">
        <v>0</v>
      </c>
      <c r="R40" s="19">
        <v>0</v>
      </c>
      <c r="S40" s="12">
        <f t="shared" si="0"/>
        <v>3326870</v>
      </c>
    </row>
    <row r="41" spans="1:19" x14ac:dyDescent="0.2">
      <c r="A41" s="15"/>
      <c r="B41" s="15"/>
      <c r="C41" s="16" t="s">
        <v>17</v>
      </c>
      <c r="D41" s="17"/>
      <c r="E41" s="17" t="s">
        <v>24</v>
      </c>
      <c r="F41" s="17">
        <v>2025</v>
      </c>
      <c r="G41" s="18"/>
      <c r="H41" s="19">
        <v>0</v>
      </c>
      <c r="I41" s="19">
        <v>544990899</v>
      </c>
      <c r="J41" s="19"/>
      <c r="K41" s="19">
        <v>0</v>
      </c>
      <c r="L41" s="19">
        <v>0</v>
      </c>
      <c r="M41" s="19">
        <v>0</v>
      </c>
      <c r="N41" s="29">
        <v>0</v>
      </c>
      <c r="O41" s="29"/>
      <c r="P41" s="19">
        <v>0</v>
      </c>
      <c r="Q41" s="19">
        <v>0</v>
      </c>
      <c r="R41" s="19">
        <v>602617686.17999995</v>
      </c>
      <c r="S41" s="12">
        <f t="shared" si="0"/>
        <v>1147608585.1799998</v>
      </c>
    </row>
    <row r="42" spans="1:19" x14ac:dyDescent="0.2">
      <c r="A42" s="15"/>
      <c r="B42" s="15"/>
      <c r="C42" s="16" t="s">
        <v>17</v>
      </c>
      <c r="D42" s="17"/>
      <c r="E42" s="17" t="s">
        <v>25</v>
      </c>
      <c r="F42" s="17">
        <v>2025</v>
      </c>
      <c r="G42" s="18"/>
      <c r="H42" s="19">
        <v>0</v>
      </c>
      <c r="I42" s="20">
        <f>I39/I38</f>
        <v>3.0586018181818181E-3</v>
      </c>
      <c r="J42" s="19"/>
      <c r="K42" s="19">
        <v>0</v>
      </c>
      <c r="L42" s="19">
        <v>0</v>
      </c>
      <c r="M42" s="19">
        <v>0</v>
      </c>
      <c r="N42" s="29">
        <v>0</v>
      </c>
      <c r="O42" s="29"/>
      <c r="P42" s="19">
        <v>0</v>
      </c>
      <c r="Q42" s="19">
        <v>0</v>
      </c>
      <c r="R42" s="20">
        <f>R39/R38</f>
        <v>0.19111719975838926</v>
      </c>
      <c r="S42" s="20">
        <f>S39/S38</f>
        <v>0.11124675275675674</v>
      </c>
    </row>
    <row r="43" spans="1:19" x14ac:dyDescent="0.2">
      <c r="A43" s="15"/>
      <c r="B43" s="15"/>
      <c r="C43" s="16" t="s">
        <v>17</v>
      </c>
      <c r="D43" s="17" t="s">
        <v>37</v>
      </c>
      <c r="E43" s="17" t="s">
        <v>38</v>
      </c>
      <c r="F43" s="17">
        <v>2025</v>
      </c>
      <c r="G43" s="18" t="s">
        <v>20</v>
      </c>
      <c r="H43" s="19">
        <v>30000000</v>
      </c>
      <c r="I43" s="19">
        <v>242500000</v>
      </c>
      <c r="J43" s="19"/>
      <c r="K43" s="19">
        <v>349286000</v>
      </c>
      <c r="L43" s="19">
        <v>59574000</v>
      </c>
      <c r="M43" s="19">
        <v>225076000</v>
      </c>
      <c r="N43" s="29">
        <v>0</v>
      </c>
      <c r="O43" s="29"/>
      <c r="P43" s="19">
        <v>98995000</v>
      </c>
      <c r="Q43" s="19">
        <v>491000</v>
      </c>
      <c r="R43" s="19">
        <v>113456000</v>
      </c>
      <c r="S43" s="12">
        <f>H43+I43+K43+L43+M43+N43+P43+Q43+R43</f>
        <v>1119378000</v>
      </c>
    </row>
    <row r="44" spans="1:19" x14ac:dyDescent="0.2">
      <c r="A44" s="15"/>
      <c r="B44" s="15"/>
      <c r="C44" s="16" t="s">
        <v>17</v>
      </c>
      <c r="D44" s="17" t="s">
        <v>37</v>
      </c>
      <c r="E44" s="17" t="s">
        <v>38</v>
      </c>
      <c r="F44" s="17">
        <v>2025</v>
      </c>
      <c r="G44" s="18" t="s">
        <v>21</v>
      </c>
      <c r="H44" s="19">
        <v>30000000</v>
      </c>
      <c r="I44" s="19">
        <v>242500000</v>
      </c>
      <c r="J44" s="19"/>
      <c r="K44" s="19">
        <v>349286000</v>
      </c>
      <c r="L44" s="19">
        <v>59574000</v>
      </c>
      <c r="M44" s="19">
        <v>224236000</v>
      </c>
      <c r="N44" s="29">
        <v>0</v>
      </c>
      <c r="O44" s="29"/>
      <c r="P44" s="19">
        <v>99835000</v>
      </c>
      <c r="Q44" s="19">
        <v>491000</v>
      </c>
      <c r="R44" s="19">
        <v>114959000</v>
      </c>
      <c r="S44" s="12">
        <f>H44+I44+K44+L44+M44+N44+P44+Q44+R44</f>
        <v>1120881000</v>
      </c>
    </row>
    <row r="45" spans="1:19" x14ac:dyDescent="0.2">
      <c r="A45" s="15"/>
      <c r="B45" s="15"/>
      <c r="C45" s="16" t="s">
        <v>17</v>
      </c>
      <c r="D45" s="17" t="s">
        <v>37</v>
      </c>
      <c r="E45" s="17" t="s">
        <v>38</v>
      </c>
      <c r="F45" s="17">
        <v>2025</v>
      </c>
      <c r="G45" s="18" t="s">
        <v>22</v>
      </c>
      <c r="H45" s="19">
        <v>900</v>
      </c>
      <c r="I45" s="19">
        <v>977400</v>
      </c>
      <c r="J45" s="19"/>
      <c r="K45" s="19">
        <v>125721913</v>
      </c>
      <c r="L45" s="19">
        <v>20997643</v>
      </c>
      <c r="M45" s="19">
        <v>36058316.009999998</v>
      </c>
      <c r="N45" s="29">
        <v>0</v>
      </c>
      <c r="O45" s="29"/>
      <c r="P45" s="19">
        <v>18950750</v>
      </c>
      <c r="Q45" s="19">
        <v>109270</v>
      </c>
      <c r="R45" s="19">
        <v>147686</v>
      </c>
      <c r="S45" s="12">
        <f t="shared" si="0"/>
        <v>202963878.00999999</v>
      </c>
    </row>
    <row r="46" spans="1:19" x14ac:dyDescent="0.2">
      <c r="A46" s="15"/>
      <c r="B46" s="15"/>
      <c r="C46" s="16" t="s">
        <v>17</v>
      </c>
      <c r="D46" s="17" t="s">
        <v>37</v>
      </c>
      <c r="E46" s="17" t="s">
        <v>38</v>
      </c>
      <c r="F46" s="17">
        <v>2025</v>
      </c>
      <c r="G46" s="18" t="s">
        <v>23</v>
      </c>
      <c r="H46" s="19">
        <v>0</v>
      </c>
      <c r="I46" s="19">
        <v>25053746</v>
      </c>
      <c r="J46" s="19"/>
      <c r="K46" s="19">
        <v>0</v>
      </c>
      <c r="L46" s="19">
        <v>0</v>
      </c>
      <c r="M46" s="19">
        <v>34083928.920000002</v>
      </c>
      <c r="N46" s="29">
        <v>0</v>
      </c>
      <c r="O46" s="29"/>
      <c r="P46" s="19">
        <v>840000</v>
      </c>
      <c r="Q46" s="19">
        <v>0</v>
      </c>
      <c r="R46" s="19">
        <v>0</v>
      </c>
      <c r="S46" s="12">
        <f>H46+I46+K46+L46+M46+N46+P46+Q46+R46</f>
        <v>59977674.920000002</v>
      </c>
    </row>
    <row r="47" spans="1:19" x14ac:dyDescent="0.2">
      <c r="A47" s="15"/>
      <c r="B47" s="15"/>
      <c r="C47" s="16" t="s">
        <v>17</v>
      </c>
      <c r="D47" s="17"/>
      <c r="E47" s="17" t="s">
        <v>24</v>
      </c>
      <c r="F47" s="17">
        <v>2025</v>
      </c>
      <c r="G47" s="18"/>
      <c r="H47" s="19">
        <v>29999100</v>
      </c>
      <c r="I47" s="19">
        <v>216468854</v>
      </c>
      <c r="J47" s="19"/>
      <c r="K47" s="19">
        <v>223564087</v>
      </c>
      <c r="L47" s="19">
        <v>38576357</v>
      </c>
      <c r="M47" s="19">
        <v>154093755.06999999</v>
      </c>
      <c r="N47" s="29">
        <v>0</v>
      </c>
      <c r="O47" s="29"/>
      <c r="P47" s="19">
        <v>80044250</v>
      </c>
      <c r="Q47" s="19">
        <v>381730</v>
      </c>
      <c r="R47" s="19">
        <v>114811314</v>
      </c>
      <c r="S47" s="12">
        <f>H47+I47+K47+L47+M47+N47+P47+Q47+R47</f>
        <v>857939447.06999993</v>
      </c>
    </row>
    <row r="48" spans="1:19" x14ac:dyDescent="0.2">
      <c r="A48" s="15"/>
      <c r="B48" s="15"/>
      <c r="C48" s="16" t="s">
        <v>17</v>
      </c>
      <c r="D48" s="17"/>
      <c r="E48" s="17" t="s">
        <v>25</v>
      </c>
      <c r="F48" s="17">
        <v>2025</v>
      </c>
      <c r="G48" s="18"/>
      <c r="H48" s="19">
        <v>0</v>
      </c>
      <c r="I48" s="20">
        <f>I45/I44</f>
        <v>4.0305154639175261E-3</v>
      </c>
      <c r="J48" s="19"/>
      <c r="K48" s="20">
        <f>K45/K44</f>
        <v>0.35993974278957647</v>
      </c>
      <c r="L48" s="20">
        <f>L45/L44</f>
        <v>0.3524632054251855</v>
      </c>
      <c r="M48" s="20">
        <f>M45/M44</f>
        <v>0.16080520527479975</v>
      </c>
      <c r="N48" s="29">
        <v>0</v>
      </c>
      <c r="O48" s="29"/>
      <c r="P48" s="20">
        <f>P45/P44</f>
        <v>0.18982070416186708</v>
      </c>
      <c r="Q48" s="20">
        <f>Q45/Q44</f>
        <v>0.22254582484725052</v>
      </c>
      <c r="R48" s="19">
        <v>0.1</v>
      </c>
      <c r="S48" s="20">
        <f>S45/S44</f>
        <v>0.18107531308854374</v>
      </c>
    </row>
    <row r="49" spans="1:20" x14ac:dyDescent="0.2">
      <c r="A49" s="15"/>
      <c r="B49" s="15"/>
      <c r="C49" s="16" t="s">
        <v>17</v>
      </c>
      <c r="D49" s="17" t="s">
        <v>39</v>
      </c>
      <c r="E49" s="17" t="s">
        <v>40</v>
      </c>
      <c r="F49" s="17">
        <v>2025</v>
      </c>
      <c r="G49" s="18" t="s">
        <v>20</v>
      </c>
      <c r="H49" s="19">
        <v>500000</v>
      </c>
      <c r="I49" s="19">
        <v>1467000000</v>
      </c>
      <c r="J49" s="19"/>
      <c r="K49" s="19">
        <v>785201000</v>
      </c>
      <c r="L49" s="19">
        <v>131600000</v>
      </c>
      <c r="M49" s="19">
        <v>122564000</v>
      </c>
      <c r="N49" s="29">
        <v>0</v>
      </c>
      <c r="O49" s="29"/>
      <c r="P49" s="19">
        <v>471950000</v>
      </c>
      <c r="Q49" s="19">
        <v>9960000</v>
      </c>
      <c r="R49" s="19">
        <v>288000</v>
      </c>
      <c r="S49" s="12">
        <f>H49+I49+K49+L49+M49+N49+P49+Q49+R49</f>
        <v>2989063000</v>
      </c>
    </row>
    <row r="50" spans="1:20" x14ac:dyDescent="0.2">
      <c r="A50" s="15"/>
      <c r="B50" s="15"/>
      <c r="C50" s="16" t="s">
        <v>17</v>
      </c>
      <c r="D50" s="17" t="s">
        <v>39</v>
      </c>
      <c r="E50" s="17" t="s">
        <v>40</v>
      </c>
      <c r="F50" s="17">
        <v>2025</v>
      </c>
      <c r="G50" s="18" t="s">
        <v>21</v>
      </c>
      <c r="H50" s="19">
        <v>500000</v>
      </c>
      <c r="I50" s="19">
        <v>1467000000</v>
      </c>
      <c r="J50" s="19"/>
      <c r="K50" s="19">
        <v>785201000</v>
      </c>
      <c r="L50" s="19">
        <v>131600000</v>
      </c>
      <c r="M50" s="19">
        <v>122564000</v>
      </c>
      <c r="N50" s="29">
        <v>0</v>
      </c>
      <c r="O50" s="29"/>
      <c r="P50" s="19">
        <v>471950000</v>
      </c>
      <c r="Q50" s="19">
        <v>9960000</v>
      </c>
      <c r="R50" s="19">
        <v>1792000</v>
      </c>
      <c r="S50" s="12">
        <f t="shared" si="0"/>
        <v>2990567000</v>
      </c>
    </row>
    <row r="51" spans="1:20" x14ac:dyDescent="0.2">
      <c r="A51" s="15"/>
      <c r="B51" s="15"/>
      <c r="C51" s="16" t="s">
        <v>17</v>
      </c>
      <c r="D51" s="17" t="s">
        <v>39</v>
      </c>
      <c r="E51" s="17" t="s">
        <v>40</v>
      </c>
      <c r="F51" s="17">
        <v>2025</v>
      </c>
      <c r="G51" s="18" t="s">
        <v>22</v>
      </c>
      <c r="H51" s="19">
        <v>0</v>
      </c>
      <c r="I51" s="19">
        <v>142310224</v>
      </c>
      <c r="J51" s="19"/>
      <c r="K51" s="19">
        <v>262454023</v>
      </c>
      <c r="L51" s="19">
        <v>42741487</v>
      </c>
      <c r="M51" s="19">
        <v>33956981.939999998</v>
      </c>
      <c r="N51" s="29">
        <v>0</v>
      </c>
      <c r="O51" s="29"/>
      <c r="P51" s="19">
        <v>61788128</v>
      </c>
      <c r="Q51" s="19">
        <v>2083370</v>
      </c>
      <c r="R51" s="19">
        <v>264300</v>
      </c>
      <c r="S51" s="12">
        <f>H51+I51+K51+L51+M51+N51+P51+Q51+R51</f>
        <v>545598513.94000006</v>
      </c>
    </row>
    <row r="52" spans="1:20" x14ac:dyDescent="0.2">
      <c r="A52" s="15"/>
      <c r="B52" s="15"/>
      <c r="C52" s="16" t="s">
        <v>17</v>
      </c>
      <c r="D52" s="17" t="s">
        <v>39</v>
      </c>
      <c r="E52" s="17" t="s">
        <v>40</v>
      </c>
      <c r="F52" s="17">
        <v>2025</v>
      </c>
      <c r="G52" s="18" t="s">
        <v>23</v>
      </c>
      <c r="H52" s="19">
        <v>0</v>
      </c>
      <c r="I52" s="19">
        <v>2619223</v>
      </c>
      <c r="J52" s="19"/>
      <c r="K52" s="19">
        <v>0</v>
      </c>
      <c r="L52" s="19">
        <v>0</v>
      </c>
      <c r="M52" s="19">
        <v>13899440.23</v>
      </c>
      <c r="N52" s="29">
        <v>0</v>
      </c>
      <c r="O52" s="29"/>
      <c r="P52" s="19">
        <v>2758800</v>
      </c>
      <c r="Q52" s="19">
        <v>0</v>
      </c>
      <c r="R52" s="19">
        <v>0</v>
      </c>
      <c r="S52" s="12">
        <f>H52+I52+K52+L52+M52+N52+P52+Q52+R52</f>
        <v>19277463.23</v>
      </c>
    </row>
    <row r="53" spans="1:20" x14ac:dyDescent="0.2">
      <c r="A53" s="15"/>
      <c r="B53" s="15"/>
      <c r="C53" s="16" t="s">
        <v>17</v>
      </c>
      <c r="D53" s="17"/>
      <c r="E53" s="17" t="s">
        <v>24</v>
      </c>
      <c r="F53" s="17">
        <v>2025</v>
      </c>
      <c r="G53" s="18"/>
      <c r="H53" s="19">
        <v>500000</v>
      </c>
      <c r="I53" s="19">
        <v>1322070553</v>
      </c>
      <c r="J53" s="19"/>
      <c r="K53" s="19">
        <v>522746977</v>
      </c>
      <c r="L53" s="19">
        <v>88858513</v>
      </c>
      <c r="M53" s="19">
        <v>74707577.829999998</v>
      </c>
      <c r="N53" s="29">
        <v>0</v>
      </c>
      <c r="O53" s="29"/>
      <c r="P53" s="19">
        <v>407403072</v>
      </c>
      <c r="Q53" s="19">
        <v>7876630</v>
      </c>
      <c r="R53" s="19">
        <v>1527700</v>
      </c>
      <c r="S53" s="12">
        <f>H53+I53+K53+L53+M53+N53+P53+Q53+R53</f>
        <v>2425691022.8299999</v>
      </c>
    </row>
    <row r="54" spans="1:20" x14ac:dyDescent="0.2">
      <c r="A54" s="15"/>
      <c r="B54" s="15"/>
      <c r="C54" s="16" t="s">
        <v>17</v>
      </c>
      <c r="D54" s="17"/>
      <c r="E54" s="17" t="s">
        <v>25</v>
      </c>
      <c r="F54" s="17">
        <v>2025</v>
      </c>
      <c r="G54" s="18"/>
      <c r="H54" s="19">
        <v>0</v>
      </c>
      <c r="I54" s="20">
        <f>I51/I50</f>
        <v>9.7007650988411728E-2</v>
      </c>
      <c r="J54" s="19"/>
      <c r="K54" s="20">
        <f>K51/K50</f>
        <v>0.33425074980801095</v>
      </c>
      <c r="L54" s="20">
        <f>L51/L50</f>
        <v>0.3247833358662614</v>
      </c>
      <c r="M54" s="20">
        <f>M51/M50</f>
        <v>0.27705510541431416</v>
      </c>
      <c r="N54" s="29">
        <v>0</v>
      </c>
      <c r="O54" s="29"/>
      <c r="P54" s="20">
        <f>P51/P50</f>
        <v>0.1309209195889395</v>
      </c>
      <c r="Q54" s="20">
        <f>Q51/Q50</f>
        <v>0.20917369477911646</v>
      </c>
      <c r="R54" s="20">
        <f>R51/R50</f>
        <v>0.1474888392857143</v>
      </c>
      <c r="S54" s="20">
        <f>S51/S50</f>
        <v>0.18243982292989927</v>
      </c>
    </row>
    <row r="55" spans="1:20" x14ac:dyDescent="0.2">
      <c r="A55" s="15"/>
      <c r="B55" s="15"/>
      <c r="C55" s="16" t="s">
        <v>17</v>
      </c>
      <c r="D55" s="17"/>
      <c r="E55" s="42" t="s">
        <v>26</v>
      </c>
      <c r="F55" s="17">
        <v>2025</v>
      </c>
      <c r="G55" s="18" t="s">
        <v>22</v>
      </c>
      <c r="H55" s="19">
        <v>0</v>
      </c>
      <c r="I55" s="19">
        <v>0</v>
      </c>
      <c r="J55" s="19"/>
      <c r="K55" s="19">
        <v>0</v>
      </c>
      <c r="L55" s="19">
        <v>0</v>
      </c>
      <c r="M55" s="19">
        <v>2326732</v>
      </c>
      <c r="N55" s="29">
        <v>0</v>
      </c>
      <c r="O55" s="29"/>
      <c r="P55" s="19">
        <v>2142688</v>
      </c>
      <c r="Q55" s="19">
        <v>0</v>
      </c>
      <c r="R55" s="19">
        <v>0</v>
      </c>
      <c r="S55" s="12">
        <f t="shared" si="0"/>
        <v>4469420</v>
      </c>
      <c r="T55" s="44"/>
    </row>
    <row r="56" spans="1:20" x14ac:dyDescent="0.2">
      <c r="A56" s="15"/>
      <c r="B56" s="15"/>
      <c r="C56" s="16" t="s">
        <v>17</v>
      </c>
      <c r="D56" s="17" t="s">
        <v>41</v>
      </c>
      <c r="E56" s="17" t="s">
        <v>42</v>
      </c>
      <c r="F56" s="17">
        <v>2025</v>
      </c>
      <c r="G56" s="18" t="s">
        <v>20</v>
      </c>
      <c r="H56" s="19">
        <v>30000000</v>
      </c>
      <c r="I56" s="19">
        <v>778469000</v>
      </c>
      <c r="J56" s="19"/>
      <c r="K56" s="19">
        <v>2042177000</v>
      </c>
      <c r="L56" s="19">
        <v>357703000</v>
      </c>
      <c r="M56" s="19">
        <v>419000000</v>
      </c>
      <c r="N56" s="29">
        <v>0</v>
      </c>
      <c r="O56" s="29"/>
      <c r="P56" s="19">
        <v>0</v>
      </c>
      <c r="Q56" s="19">
        <v>0</v>
      </c>
      <c r="R56" s="19">
        <v>313120000</v>
      </c>
      <c r="S56" s="12">
        <f>H56+I56+K56+L56+M56+N56+P56+Q56+R56</f>
        <v>3940469000</v>
      </c>
    </row>
    <row r="57" spans="1:20" x14ac:dyDescent="0.2">
      <c r="A57" s="15"/>
      <c r="B57" s="15"/>
      <c r="C57" s="16" t="s">
        <v>17</v>
      </c>
      <c r="D57" s="17" t="s">
        <v>41</v>
      </c>
      <c r="E57" s="17" t="s">
        <v>42</v>
      </c>
      <c r="F57" s="17">
        <v>2025</v>
      </c>
      <c r="G57" s="18" t="s">
        <v>21</v>
      </c>
      <c r="H57" s="19">
        <v>27915000</v>
      </c>
      <c r="I57" s="19">
        <v>780554000</v>
      </c>
      <c r="J57" s="19"/>
      <c r="K57" s="19">
        <v>2042177000</v>
      </c>
      <c r="L57" s="19">
        <v>357703000</v>
      </c>
      <c r="M57" s="19">
        <v>420930390</v>
      </c>
      <c r="N57" s="29">
        <v>0</v>
      </c>
      <c r="O57" s="29"/>
      <c r="P57" s="19">
        <v>0</v>
      </c>
      <c r="Q57" s="19">
        <v>0</v>
      </c>
      <c r="R57" s="19">
        <v>314659610</v>
      </c>
      <c r="S57" s="12">
        <f t="shared" ref="S57:S59" si="3">H57+I57+K57+L57+M57+N57+P57+Q57+R57</f>
        <v>3943939000</v>
      </c>
    </row>
    <row r="58" spans="1:20" x14ac:dyDescent="0.2">
      <c r="A58" s="15"/>
      <c r="B58" s="15"/>
      <c r="C58" s="16" t="s">
        <v>17</v>
      </c>
      <c r="D58" s="17" t="s">
        <v>41</v>
      </c>
      <c r="E58" s="17" t="s">
        <v>42</v>
      </c>
      <c r="F58" s="17">
        <v>2025</v>
      </c>
      <c r="G58" s="18" t="s">
        <v>22</v>
      </c>
      <c r="H58" s="19">
        <v>0</v>
      </c>
      <c r="I58" s="19">
        <v>18315520</v>
      </c>
      <c r="J58" s="19"/>
      <c r="K58" s="19">
        <v>668666432</v>
      </c>
      <c r="L58" s="19">
        <v>110963991</v>
      </c>
      <c r="M58" s="19">
        <v>72070195.079999998</v>
      </c>
      <c r="N58" s="29">
        <v>0</v>
      </c>
      <c r="O58" s="29"/>
      <c r="P58" s="19">
        <v>0</v>
      </c>
      <c r="Q58" s="19">
        <v>0</v>
      </c>
      <c r="R58" s="19">
        <v>20273886</v>
      </c>
      <c r="S58" s="12">
        <f t="shared" si="3"/>
        <v>890290024.08000004</v>
      </c>
    </row>
    <row r="59" spans="1:20" x14ac:dyDescent="0.2">
      <c r="A59" s="15"/>
      <c r="B59" s="15"/>
      <c r="C59" s="16" t="s">
        <v>17</v>
      </c>
      <c r="D59" s="17" t="s">
        <v>41</v>
      </c>
      <c r="E59" s="17" t="s">
        <v>42</v>
      </c>
      <c r="F59" s="17">
        <v>2025</v>
      </c>
      <c r="G59" s="18" t="s">
        <v>23</v>
      </c>
      <c r="H59" s="19">
        <v>0</v>
      </c>
      <c r="I59" s="19">
        <v>431217042</v>
      </c>
      <c r="J59" s="19"/>
      <c r="K59" s="19">
        <v>0</v>
      </c>
      <c r="L59" s="19">
        <v>0</v>
      </c>
      <c r="M59" s="19">
        <v>10831267</v>
      </c>
      <c r="N59" s="29">
        <v>0</v>
      </c>
      <c r="O59" s="29"/>
      <c r="P59" s="19">
        <v>0</v>
      </c>
      <c r="Q59" s="19">
        <v>0</v>
      </c>
      <c r="R59" s="19">
        <v>0</v>
      </c>
      <c r="S59" s="12">
        <f t="shared" si="3"/>
        <v>442048309</v>
      </c>
    </row>
    <row r="60" spans="1:20" x14ac:dyDescent="0.2">
      <c r="A60" s="15"/>
      <c r="B60" s="15"/>
      <c r="C60" s="16" t="s">
        <v>17</v>
      </c>
      <c r="D60" s="17"/>
      <c r="E60" s="17" t="s">
        <v>24</v>
      </c>
      <c r="F60" s="17">
        <v>2025</v>
      </c>
      <c r="G60" s="18"/>
      <c r="H60" s="19">
        <v>27915000</v>
      </c>
      <c r="I60" s="19">
        <f>I57-I58-I59</f>
        <v>331021438</v>
      </c>
      <c r="J60" s="19"/>
      <c r="K60" s="19">
        <v>1373510568</v>
      </c>
      <c r="L60" s="19">
        <v>246739009</v>
      </c>
      <c r="M60" s="19">
        <v>338028927.92000002</v>
      </c>
      <c r="N60" s="29">
        <v>0</v>
      </c>
      <c r="O60" s="29"/>
      <c r="P60" s="19">
        <v>0</v>
      </c>
      <c r="Q60" s="19">
        <v>0</v>
      </c>
      <c r="R60" s="19">
        <v>294385724</v>
      </c>
      <c r="S60" s="12">
        <f>H60+I60+K60+L60+M60+N60+P60+Q60+R60</f>
        <v>2611600666.9200001</v>
      </c>
    </row>
    <row r="61" spans="1:20" x14ac:dyDescent="0.2">
      <c r="A61" s="15"/>
      <c r="B61" s="15"/>
      <c r="C61" s="16" t="s">
        <v>17</v>
      </c>
      <c r="D61" s="17"/>
      <c r="E61" s="17" t="s">
        <v>25</v>
      </c>
      <c r="F61" s="17">
        <v>2025</v>
      </c>
      <c r="G61" s="18"/>
      <c r="H61" s="19">
        <v>0</v>
      </c>
      <c r="I61" s="20">
        <f>I58/I57</f>
        <v>2.3464769894203347E-2</v>
      </c>
      <c r="J61" s="19"/>
      <c r="K61" s="20">
        <f>K58/K57</f>
        <v>0.32742824544591387</v>
      </c>
      <c r="L61" s="20">
        <f>L58/L57</f>
        <v>0.3102126372996592</v>
      </c>
      <c r="M61" s="20">
        <f>M58/M57</f>
        <v>0.17121642150855393</v>
      </c>
      <c r="N61" s="29">
        <v>0</v>
      </c>
      <c r="O61" s="29"/>
      <c r="P61" s="19">
        <v>0</v>
      </c>
      <c r="Q61" s="19">
        <v>0</v>
      </c>
      <c r="R61" s="20">
        <f>R58/R57</f>
        <v>6.4431167381158325E-2</v>
      </c>
      <c r="S61" s="20">
        <f>S58/S57</f>
        <v>0.22573625608306824</v>
      </c>
    </row>
    <row r="62" spans="1:20" x14ac:dyDescent="0.2">
      <c r="A62" s="15"/>
      <c r="B62" s="15"/>
      <c r="C62" s="16" t="s">
        <v>17</v>
      </c>
      <c r="D62" s="17"/>
      <c r="E62" s="42" t="s">
        <v>26</v>
      </c>
      <c r="F62" s="17">
        <v>2025</v>
      </c>
      <c r="G62" s="18" t="s">
        <v>22</v>
      </c>
      <c r="H62" s="19">
        <v>0</v>
      </c>
      <c r="I62" s="19">
        <v>198980</v>
      </c>
      <c r="J62" s="19"/>
      <c r="K62" s="19">
        <v>5920</v>
      </c>
      <c r="L62" s="19">
        <v>0</v>
      </c>
      <c r="M62" s="19">
        <v>1469100</v>
      </c>
      <c r="N62" s="29">
        <v>0</v>
      </c>
      <c r="O62" s="29"/>
      <c r="P62" s="19">
        <v>0</v>
      </c>
      <c r="Q62" s="19">
        <v>0</v>
      </c>
      <c r="R62" s="19">
        <v>0</v>
      </c>
      <c r="S62" s="12">
        <f t="shared" si="0"/>
        <v>1674000</v>
      </c>
    </row>
    <row r="63" spans="1:20" x14ac:dyDescent="0.2">
      <c r="A63" s="15"/>
      <c r="B63" s="15"/>
      <c r="C63" s="16" t="s">
        <v>17</v>
      </c>
      <c r="D63" s="17" t="s">
        <v>43</v>
      </c>
      <c r="E63" s="17" t="s">
        <v>44</v>
      </c>
      <c r="F63" s="17">
        <v>2025</v>
      </c>
      <c r="G63" s="18" t="s">
        <v>20</v>
      </c>
      <c r="H63" s="19">
        <v>0</v>
      </c>
      <c r="I63" s="19">
        <v>0</v>
      </c>
      <c r="J63" s="19"/>
      <c r="K63" s="19">
        <v>4650000</v>
      </c>
      <c r="L63" s="19">
        <v>880000</v>
      </c>
      <c r="M63" s="19">
        <v>0</v>
      </c>
      <c r="N63" s="29">
        <v>0</v>
      </c>
      <c r="O63" s="29"/>
      <c r="P63" s="19">
        <v>40794560000</v>
      </c>
      <c r="Q63" s="19">
        <v>0</v>
      </c>
      <c r="R63" s="19">
        <v>0</v>
      </c>
      <c r="S63" s="12">
        <f t="shared" si="0"/>
        <v>40800090000</v>
      </c>
    </row>
    <row r="64" spans="1:20" x14ac:dyDescent="0.2">
      <c r="A64" s="15"/>
      <c r="B64" s="15"/>
      <c r="C64" s="16" t="s">
        <v>17</v>
      </c>
      <c r="D64" s="17" t="s">
        <v>43</v>
      </c>
      <c r="E64" s="17" t="s">
        <v>44</v>
      </c>
      <c r="F64" s="17">
        <v>2025</v>
      </c>
      <c r="G64" s="18" t="s">
        <v>21</v>
      </c>
      <c r="H64" s="19">
        <v>0</v>
      </c>
      <c r="I64" s="19">
        <v>0</v>
      </c>
      <c r="J64" s="19"/>
      <c r="K64" s="19">
        <v>4650000</v>
      </c>
      <c r="L64" s="19">
        <v>880000</v>
      </c>
      <c r="M64" s="19">
        <v>0</v>
      </c>
      <c r="N64" s="29">
        <v>0</v>
      </c>
      <c r="O64" s="29"/>
      <c r="P64" s="19">
        <v>40794560000</v>
      </c>
      <c r="Q64" s="19">
        <v>0</v>
      </c>
      <c r="R64" s="19">
        <v>0</v>
      </c>
      <c r="S64" s="12">
        <f t="shared" si="0"/>
        <v>40800090000</v>
      </c>
    </row>
    <row r="65" spans="1:19" x14ac:dyDescent="0.2">
      <c r="A65" s="15"/>
      <c r="B65" s="15"/>
      <c r="C65" s="16" t="s">
        <v>17</v>
      </c>
      <c r="D65" s="17" t="s">
        <v>43</v>
      </c>
      <c r="E65" s="17" t="s">
        <v>44</v>
      </c>
      <c r="F65" s="17">
        <v>2025</v>
      </c>
      <c r="G65" s="18" t="s">
        <v>22</v>
      </c>
      <c r="H65" s="19">
        <v>0</v>
      </c>
      <c r="I65" s="19">
        <v>0</v>
      </c>
      <c r="J65" s="19"/>
      <c r="K65" s="19">
        <v>0</v>
      </c>
      <c r="L65" s="19">
        <v>0</v>
      </c>
      <c r="M65" s="19">
        <v>0</v>
      </c>
      <c r="N65" s="29">
        <v>0</v>
      </c>
      <c r="O65" s="29"/>
      <c r="P65" s="19">
        <v>12635567000</v>
      </c>
      <c r="Q65" s="19">
        <v>0</v>
      </c>
      <c r="R65" s="19">
        <v>0</v>
      </c>
      <c r="S65" s="12">
        <f t="shared" si="0"/>
        <v>12635567000</v>
      </c>
    </row>
    <row r="66" spans="1:19" x14ac:dyDescent="0.2">
      <c r="A66" s="15"/>
      <c r="B66" s="15"/>
      <c r="C66" s="16" t="s">
        <v>17</v>
      </c>
      <c r="D66" s="17" t="s">
        <v>43</v>
      </c>
      <c r="E66" s="17" t="s">
        <v>44</v>
      </c>
      <c r="F66" s="17">
        <v>2025</v>
      </c>
      <c r="G66" s="18" t="s">
        <v>23</v>
      </c>
      <c r="H66" s="19">
        <v>0</v>
      </c>
      <c r="I66" s="19">
        <v>0</v>
      </c>
      <c r="J66" s="19"/>
      <c r="K66" s="19">
        <v>0</v>
      </c>
      <c r="L66" s="19">
        <v>0</v>
      </c>
      <c r="M66" s="19">
        <v>0</v>
      </c>
      <c r="N66" s="29">
        <v>0</v>
      </c>
      <c r="O66" s="29"/>
      <c r="P66" s="19">
        <v>0</v>
      </c>
      <c r="Q66" s="19">
        <v>0</v>
      </c>
      <c r="R66" s="19">
        <v>0</v>
      </c>
      <c r="S66" s="12">
        <v>0</v>
      </c>
    </row>
    <row r="67" spans="1:19" x14ac:dyDescent="0.2">
      <c r="A67" s="15"/>
      <c r="B67" s="15"/>
      <c r="C67" s="16" t="s">
        <v>17</v>
      </c>
      <c r="D67" s="17"/>
      <c r="E67" s="17" t="s">
        <v>24</v>
      </c>
      <c r="F67" s="17">
        <v>2025</v>
      </c>
      <c r="G67" s="18"/>
      <c r="H67" s="19">
        <v>0</v>
      </c>
      <c r="I67" s="19">
        <v>0</v>
      </c>
      <c r="J67" s="19"/>
      <c r="K67" s="19">
        <v>4650000</v>
      </c>
      <c r="L67" s="19">
        <v>880000</v>
      </c>
      <c r="M67" s="19">
        <v>0</v>
      </c>
      <c r="N67" s="29">
        <v>0</v>
      </c>
      <c r="O67" s="29"/>
      <c r="P67" s="19">
        <v>28158993000</v>
      </c>
      <c r="Q67" s="19">
        <v>0</v>
      </c>
      <c r="R67" s="19">
        <v>0</v>
      </c>
      <c r="S67" s="12">
        <f t="shared" si="0"/>
        <v>28164523000</v>
      </c>
    </row>
    <row r="68" spans="1:19" x14ac:dyDescent="0.2">
      <c r="A68" s="15"/>
      <c r="B68" s="15"/>
      <c r="C68" s="16" t="s">
        <v>17</v>
      </c>
      <c r="D68" s="17"/>
      <c r="E68" s="17" t="s">
        <v>25</v>
      </c>
      <c r="F68" s="17">
        <v>2025</v>
      </c>
      <c r="G68" s="18"/>
      <c r="H68" s="19">
        <v>0</v>
      </c>
      <c r="I68" s="19">
        <v>0</v>
      </c>
      <c r="J68" s="19"/>
      <c r="K68" s="20">
        <f>K65/K64</f>
        <v>0</v>
      </c>
      <c r="L68" s="20">
        <f>L65/L64</f>
        <v>0</v>
      </c>
      <c r="M68" s="19">
        <v>0</v>
      </c>
      <c r="N68" s="29">
        <v>0</v>
      </c>
      <c r="O68" s="29"/>
      <c r="P68" s="20">
        <f>P65/P64</f>
        <v>0.30973656781688541</v>
      </c>
      <c r="Q68" s="19">
        <v>0</v>
      </c>
      <c r="R68" s="19">
        <v>0</v>
      </c>
      <c r="S68" s="20">
        <f>S65/S64</f>
        <v>0.30969458645802006</v>
      </c>
    </row>
    <row r="69" spans="1:19" x14ac:dyDescent="0.2">
      <c r="A69" s="15"/>
      <c r="B69" s="15"/>
      <c r="C69" s="16" t="s">
        <v>17</v>
      </c>
      <c r="D69" s="17" t="s">
        <v>45</v>
      </c>
      <c r="E69" s="17" t="s">
        <v>46</v>
      </c>
      <c r="F69" s="17">
        <v>2025</v>
      </c>
      <c r="G69" s="18" t="s">
        <v>20</v>
      </c>
      <c r="H69" s="19">
        <v>0</v>
      </c>
      <c r="I69" s="19">
        <v>151000000</v>
      </c>
      <c r="J69" s="19"/>
      <c r="K69" s="19">
        <v>705829000</v>
      </c>
      <c r="L69" s="19">
        <v>117718000</v>
      </c>
      <c r="M69" s="19">
        <v>202000000</v>
      </c>
      <c r="N69" s="29">
        <v>750000000</v>
      </c>
      <c r="O69" s="29"/>
      <c r="P69" s="19">
        <v>200000000</v>
      </c>
      <c r="Q69" s="19">
        <v>0</v>
      </c>
      <c r="R69" s="19">
        <v>800000000</v>
      </c>
      <c r="S69" s="12">
        <f t="shared" si="0"/>
        <v>2926547000</v>
      </c>
    </row>
    <row r="70" spans="1:19" x14ac:dyDescent="0.2">
      <c r="A70" s="15"/>
      <c r="B70" s="15"/>
      <c r="C70" s="16" t="s">
        <v>17</v>
      </c>
      <c r="D70" s="17" t="s">
        <v>45</v>
      </c>
      <c r="E70" s="17" t="s">
        <v>46</v>
      </c>
      <c r="F70" s="17">
        <v>2025</v>
      </c>
      <c r="G70" s="18" t="s">
        <v>21</v>
      </c>
      <c r="H70" s="19">
        <v>0</v>
      </c>
      <c r="I70" s="19">
        <v>151000000</v>
      </c>
      <c r="J70" s="19"/>
      <c r="K70" s="19">
        <v>705829000</v>
      </c>
      <c r="L70" s="19">
        <v>117718000</v>
      </c>
      <c r="M70" s="19">
        <v>202000000</v>
      </c>
      <c r="N70" s="29">
        <v>750000000</v>
      </c>
      <c r="O70" s="29"/>
      <c r="P70" s="19">
        <v>200000000</v>
      </c>
      <c r="Q70" s="19">
        <v>0</v>
      </c>
      <c r="R70" s="19">
        <v>801000000</v>
      </c>
      <c r="S70" s="12">
        <f t="shared" si="0"/>
        <v>2927547000</v>
      </c>
    </row>
    <row r="71" spans="1:19" x14ac:dyDescent="0.2">
      <c r="A71" s="15"/>
      <c r="B71" s="15"/>
      <c r="C71" s="16" t="s">
        <v>17</v>
      </c>
      <c r="D71" s="17" t="s">
        <v>45</v>
      </c>
      <c r="E71" s="17" t="s">
        <v>46</v>
      </c>
      <c r="F71" s="17">
        <v>2025</v>
      </c>
      <c r="G71" s="18" t="s">
        <v>22</v>
      </c>
      <c r="H71" s="19">
        <v>900</v>
      </c>
      <c r="I71" s="19">
        <v>0</v>
      </c>
      <c r="J71" s="19"/>
      <c r="K71" s="19">
        <v>230212245</v>
      </c>
      <c r="L71" s="19">
        <v>38579384</v>
      </c>
      <c r="M71" s="19">
        <v>48879501.310000002</v>
      </c>
      <c r="N71" s="29">
        <v>176874750</v>
      </c>
      <c r="O71" s="29"/>
      <c r="P71" s="19">
        <v>0</v>
      </c>
      <c r="Q71" s="19">
        <v>0</v>
      </c>
      <c r="R71" s="19">
        <v>227096985</v>
      </c>
      <c r="S71" s="12">
        <f t="shared" ref="S71:S75" si="4">H71+I71+K71+L71+M71+N71+P71+Q71+R71</f>
        <v>721643765.30999994</v>
      </c>
    </row>
    <row r="72" spans="1:19" x14ac:dyDescent="0.2">
      <c r="A72" s="15"/>
      <c r="B72" s="15"/>
      <c r="C72" s="16" t="s">
        <v>17</v>
      </c>
      <c r="D72" s="17" t="s">
        <v>45</v>
      </c>
      <c r="E72" s="17" t="s">
        <v>46</v>
      </c>
      <c r="F72" s="17">
        <v>2025</v>
      </c>
      <c r="G72" s="18" t="s">
        <v>23</v>
      </c>
      <c r="H72" s="19">
        <v>0</v>
      </c>
      <c r="I72" s="19">
        <v>134773000</v>
      </c>
      <c r="J72" s="19"/>
      <c r="K72" s="19">
        <v>0</v>
      </c>
      <c r="L72" s="19">
        <v>0</v>
      </c>
      <c r="M72" s="19">
        <v>37260996.259999998</v>
      </c>
      <c r="N72" s="29">
        <v>0</v>
      </c>
      <c r="O72" s="29"/>
      <c r="P72" s="19">
        <v>0</v>
      </c>
      <c r="Q72" s="19">
        <v>0</v>
      </c>
      <c r="R72" s="19">
        <v>0</v>
      </c>
      <c r="S72" s="12">
        <f t="shared" si="4"/>
        <v>172033996.25999999</v>
      </c>
    </row>
    <row r="73" spans="1:19" x14ac:dyDescent="0.2">
      <c r="A73" s="15"/>
      <c r="B73" s="15"/>
      <c r="C73" s="16" t="s">
        <v>17</v>
      </c>
      <c r="D73" s="17"/>
      <c r="E73" s="17" t="s">
        <v>24</v>
      </c>
      <c r="F73" s="17">
        <v>2025</v>
      </c>
      <c r="G73" s="18"/>
      <c r="H73" s="19">
        <v>-900</v>
      </c>
      <c r="I73" s="19">
        <v>16227000</v>
      </c>
      <c r="J73" s="19"/>
      <c r="K73" s="19">
        <v>475616755</v>
      </c>
      <c r="L73" s="19">
        <v>79138616</v>
      </c>
      <c r="M73" s="19">
        <v>115859502.42999999</v>
      </c>
      <c r="N73" s="29">
        <v>573125250</v>
      </c>
      <c r="O73" s="29"/>
      <c r="P73" s="19">
        <v>200000000</v>
      </c>
      <c r="Q73" s="19">
        <v>0</v>
      </c>
      <c r="R73" s="19">
        <v>573903015</v>
      </c>
      <c r="S73" s="12">
        <f t="shared" si="4"/>
        <v>2033869238.4299998</v>
      </c>
    </row>
    <row r="74" spans="1:19" x14ac:dyDescent="0.2">
      <c r="A74" s="15"/>
      <c r="B74" s="15"/>
      <c r="C74" s="16" t="s">
        <v>17</v>
      </c>
      <c r="D74" s="17"/>
      <c r="E74" s="17" t="s">
        <v>25</v>
      </c>
      <c r="F74" s="17">
        <v>2025</v>
      </c>
      <c r="G74" s="18"/>
      <c r="H74" s="19">
        <v>0</v>
      </c>
      <c r="I74" s="20">
        <f>I71/I70</f>
        <v>0</v>
      </c>
      <c r="J74" s="19"/>
      <c r="K74" s="20">
        <f>K71/K70</f>
        <v>0.32615866590916498</v>
      </c>
      <c r="L74" s="20">
        <f>L71/L70</f>
        <v>0.32772714453184731</v>
      </c>
      <c r="M74" s="20">
        <f>M71/M70</f>
        <v>0.24197772925742575</v>
      </c>
      <c r="N74" s="36">
        <f>N71/N70</f>
        <v>0.23583299999999999</v>
      </c>
      <c r="O74" s="36"/>
      <c r="P74" s="19">
        <f>P71/P70</f>
        <v>0</v>
      </c>
      <c r="Q74" s="19">
        <v>0</v>
      </c>
      <c r="R74" s="20">
        <f>R71/R70</f>
        <v>0.28351683520599252</v>
      </c>
      <c r="S74" s="20">
        <f>S71/S70</f>
        <v>0.24650117156445309</v>
      </c>
    </row>
    <row r="75" spans="1:19" x14ac:dyDescent="0.2">
      <c r="A75" s="1"/>
      <c r="B75" s="1"/>
      <c r="C75" s="8" t="s">
        <v>17</v>
      </c>
      <c r="D75" s="9"/>
      <c r="E75" s="42" t="s">
        <v>26</v>
      </c>
      <c r="F75" s="9">
        <v>2025</v>
      </c>
      <c r="G75" s="10" t="s">
        <v>22</v>
      </c>
      <c r="H75" s="11">
        <v>0</v>
      </c>
      <c r="I75" s="11">
        <v>706776</v>
      </c>
      <c r="J75" s="11"/>
      <c r="K75" s="11">
        <v>0</v>
      </c>
      <c r="L75" s="11">
        <v>0</v>
      </c>
      <c r="M75" s="11">
        <v>9266539</v>
      </c>
      <c r="N75" s="33">
        <v>0</v>
      </c>
      <c r="O75" s="33"/>
      <c r="P75" s="11">
        <v>0</v>
      </c>
      <c r="Q75" s="11">
        <v>0</v>
      </c>
      <c r="R75" s="11">
        <v>0</v>
      </c>
      <c r="S75" s="13">
        <f t="shared" si="4"/>
        <v>9973315</v>
      </c>
    </row>
    <row r="76" spans="1:19" x14ac:dyDescent="0.2">
      <c r="A76" s="15"/>
      <c r="B76" s="15"/>
      <c r="C76" s="16" t="s">
        <v>17</v>
      </c>
      <c r="D76" s="17"/>
      <c r="E76" s="17" t="s">
        <v>47</v>
      </c>
      <c r="F76" s="17">
        <v>2025</v>
      </c>
      <c r="G76" s="18" t="s">
        <v>20</v>
      </c>
      <c r="H76" s="19">
        <f t="shared" ref="H76:N76" si="5">H5+H12+H18+H24+H31+H37+H43+H49+H56+H63+H69</f>
        <v>60620000</v>
      </c>
      <c r="I76" s="19">
        <f t="shared" si="5"/>
        <v>3414849000</v>
      </c>
      <c r="J76" s="19">
        <f t="shared" si="5"/>
        <v>0</v>
      </c>
      <c r="K76" s="19">
        <f t="shared" si="5"/>
        <v>5023627000</v>
      </c>
      <c r="L76" s="19">
        <f t="shared" si="5"/>
        <v>853311000</v>
      </c>
      <c r="M76" s="19">
        <f t="shared" si="5"/>
        <v>1355905000</v>
      </c>
      <c r="N76" s="29">
        <f t="shared" si="5"/>
        <v>750000000</v>
      </c>
      <c r="O76" s="29">
        <f t="shared" ref="O76" si="6">O5+O12+O18+O24+O31+O37+O43+O49+O56+O63+O69</f>
        <v>0</v>
      </c>
      <c r="P76" s="19">
        <f>P5+P12+P18+P24+P31+P37+P43+P49+P56+P63+P69</f>
        <v>41665505000</v>
      </c>
      <c r="Q76" s="19">
        <f>Q5+Q12+Q18+Q24+Q31+Q37+Q43+Q49+Q56+Q63+Q69</f>
        <v>31826000</v>
      </c>
      <c r="R76" s="19">
        <f>R5+R12+R18+R24+R31+R37+R43+R49+R56+R63+R69</f>
        <v>1975796000</v>
      </c>
      <c r="S76" s="19">
        <f>S5+S12+S18+S24+S31+S37+S43+S49+S56+S63+S69</f>
        <v>55131439000</v>
      </c>
    </row>
    <row r="77" spans="1:19" x14ac:dyDescent="0.2">
      <c r="A77" s="15"/>
      <c r="B77" s="15"/>
      <c r="C77" s="16" t="s">
        <v>17</v>
      </c>
      <c r="D77" s="17"/>
      <c r="E77" s="17" t="s">
        <v>47</v>
      </c>
      <c r="F77" s="17">
        <v>2025</v>
      </c>
      <c r="G77" s="18" t="s">
        <v>21</v>
      </c>
      <c r="H77" s="19">
        <f t="shared" ref="H77:I79" si="7">H6+H13+H19+H25+H32+H38+H44+H50+H57+H64+H70</f>
        <v>58535000</v>
      </c>
      <c r="I77" s="19">
        <f t="shared" si="7"/>
        <v>3416934000</v>
      </c>
      <c r="J77" s="19">
        <f t="shared" ref="J77:K77" si="8">J6+J13+J19+J25+J32+J38+J44+J50+J57+J64+J70</f>
        <v>1000000000</v>
      </c>
      <c r="K77" s="19">
        <f t="shared" si="8"/>
        <v>5008627000</v>
      </c>
      <c r="L77" s="19">
        <f t="shared" ref="L77" si="9">L6+L13+L19+L25+L32+L38+L44+L50+L57+L64+L70</f>
        <v>850311000</v>
      </c>
      <c r="M77" s="19">
        <f t="shared" ref="M77:S77" si="10">M6+M13+M19+M25+M32+M38+M44+M50+M57+M64+M70</f>
        <v>1344995390</v>
      </c>
      <c r="N77" s="29">
        <f t="shared" si="10"/>
        <v>750000000</v>
      </c>
      <c r="O77" s="29">
        <f t="shared" si="10"/>
        <v>0</v>
      </c>
      <c r="P77" s="19">
        <f t="shared" si="10"/>
        <v>41666345000</v>
      </c>
      <c r="Q77" s="19">
        <f t="shared" si="10"/>
        <v>61826000</v>
      </c>
      <c r="R77" s="19">
        <f t="shared" si="10"/>
        <v>1984524482</v>
      </c>
      <c r="S77" s="19">
        <f t="shared" si="10"/>
        <v>56142097872</v>
      </c>
    </row>
    <row r="78" spans="1:19" x14ac:dyDescent="0.2">
      <c r="A78" s="15"/>
      <c r="B78" s="15"/>
      <c r="C78" s="16" t="s">
        <v>17</v>
      </c>
      <c r="D78" s="17"/>
      <c r="E78" s="17" t="s">
        <v>47</v>
      </c>
      <c r="F78" s="17">
        <v>2025</v>
      </c>
      <c r="G78" s="18" t="s">
        <v>22</v>
      </c>
      <c r="H78" s="19">
        <f t="shared" ref="H78:N78" si="11">H7+H14+H20+H26+H33+H39+H45+H51+H58+H65+H71</f>
        <v>1800</v>
      </c>
      <c r="I78" s="19">
        <f t="shared" si="11"/>
        <v>199398202</v>
      </c>
      <c r="J78" s="19">
        <f t="shared" si="11"/>
        <v>867200000</v>
      </c>
      <c r="K78" s="19">
        <f t="shared" si="11"/>
        <v>1659795138</v>
      </c>
      <c r="L78" s="19">
        <f t="shared" si="11"/>
        <v>272818966</v>
      </c>
      <c r="M78" s="23">
        <f t="shared" si="11"/>
        <v>298574643.74000001</v>
      </c>
      <c r="N78" s="30">
        <f t="shared" si="11"/>
        <v>176874750</v>
      </c>
      <c r="O78" s="30">
        <f t="shared" ref="O78:S78" si="12">O7+O14+O20+O26+O33+O39+O45+O51+O58+O65+O71</f>
        <v>0</v>
      </c>
      <c r="P78" s="23">
        <f t="shared" si="12"/>
        <v>12716305878</v>
      </c>
      <c r="Q78" s="19">
        <f t="shared" si="12"/>
        <v>19500114.170000002</v>
      </c>
      <c r="R78" s="19">
        <f t="shared" si="12"/>
        <v>391525405.79999995</v>
      </c>
      <c r="S78" s="19">
        <f t="shared" si="12"/>
        <v>16601994897.709999</v>
      </c>
    </row>
    <row r="79" spans="1:19" x14ac:dyDescent="0.2">
      <c r="A79" s="15"/>
      <c r="B79" s="15"/>
      <c r="C79" s="16" t="s">
        <v>17</v>
      </c>
      <c r="D79" s="17"/>
      <c r="E79" s="17" t="s">
        <v>47</v>
      </c>
      <c r="F79" s="17">
        <v>2025</v>
      </c>
      <c r="G79" s="18" t="s">
        <v>23</v>
      </c>
      <c r="H79" s="19">
        <f t="shared" si="7"/>
        <v>0</v>
      </c>
      <c r="I79" s="19">
        <f>I8+I15+I21+I27+I34+I40+I46+I52+I59+I66+I72</f>
        <v>666534713</v>
      </c>
      <c r="J79" s="19">
        <f>J8+J15+J21+J27+J34+J40+J46+J52+J59+J66+J72</f>
        <v>0</v>
      </c>
      <c r="K79" s="19">
        <f>K8+K15+K21+K27+K34+K40+K46+K52+K59+K66+K72</f>
        <v>0</v>
      </c>
      <c r="L79" s="24">
        <f>L8+L15+L21+L27+L34+L40+L46+L52+L59+L66+L72</f>
        <v>0</v>
      </c>
      <c r="M79" s="25">
        <f>M8+M15+M21+M27+M34+M40+M46+M52+M59+M66+M72</f>
        <v>131546858.41</v>
      </c>
      <c r="N79" s="25">
        <f t="shared" ref="N79:S79" si="13">N8+N15+N21+N27+N34+N40+N46+N52+N59+N66+N72</f>
        <v>0</v>
      </c>
      <c r="O79" s="25">
        <f t="shared" si="13"/>
        <v>0</v>
      </c>
      <c r="P79" s="25">
        <f>P8+P15+P21+P27+P34+P40+P46+P52+P59+P66+P72</f>
        <v>3598800</v>
      </c>
      <c r="Q79" s="26">
        <f t="shared" si="13"/>
        <v>0</v>
      </c>
      <c r="R79" s="19">
        <f t="shared" si="13"/>
        <v>0</v>
      </c>
      <c r="S79" s="19">
        <f t="shared" si="13"/>
        <v>801680371.40999997</v>
      </c>
    </row>
    <row r="80" spans="1:19" x14ac:dyDescent="0.2">
      <c r="A80" s="15"/>
      <c r="B80" s="15"/>
      <c r="C80" s="16" t="s">
        <v>17</v>
      </c>
      <c r="D80" s="17"/>
      <c r="E80" s="17" t="s">
        <v>24</v>
      </c>
      <c r="F80" s="17">
        <v>2025</v>
      </c>
      <c r="G80" s="18"/>
      <c r="H80" s="19">
        <f>H77-H78-H79</f>
        <v>58533200</v>
      </c>
      <c r="I80" s="19">
        <f>I77-I78-I79</f>
        <v>2551001085</v>
      </c>
      <c r="J80" s="19">
        <f t="shared" ref="J80:R80" si="14">J77-J78-J79</f>
        <v>132800000</v>
      </c>
      <c r="K80" s="19">
        <f t="shared" si="14"/>
        <v>3348831862</v>
      </c>
      <c r="L80" s="24">
        <f t="shared" si="14"/>
        <v>577492034</v>
      </c>
      <c r="M80" s="25">
        <f t="shared" si="14"/>
        <v>914873887.85000002</v>
      </c>
      <c r="N80" s="25">
        <f t="shared" si="14"/>
        <v>573125250</v>
      </c>
      <c r="O80" s="25">
        <f t="shared" si="14"/>
        <v>0</v>
      </c>
      <c r="P80" s="25">
        <f t="shared" si="14"/>
        <v>28946440322</v>
      </c>
      <c r="Q80" s="26">
        <f t="shared" si="14"/>
        <v>42325885.829999998</v>
      </c>
      <c r="R80" s="19">
        <f t="shared" si="14"/>
        <v>1592999076.2</v>
      </c>
      <c r="S80" s="19">
        <f>S77-S78-S79</f>
        <v>38738422602.879997</v>
      </c>
    </row>
    <row r="81" spans="1:19" x14ac:dyDescent="0.2">
      <c r="A81" s="15"/>
      <c r="B81" s="15"/>
      <c r="C81" s="16" t="s">
        <v>17</v>
      </c>
      <c r="D81" s="17"/>
      <c r="E81" s="17" t="s">
        <v>25</v>
      </c>
      <c r="F81" s="17">
        <v>2025</v>
      </c>
      <c r="G81" s="18"/>
      <c r="H81" s="20">
        <f t="shared" ref="H81:N81" si="15">H78/H77</f>
        <v>3.0750832835055947E-5</v>
      </c>
      <c r="I81" s="20">
        <f t="shared" si="15"/>
        <v>5.8355883373808218E-2</v>
      </c>
      <c r="J81" s="20">
        <f t="shared" si="15"/>
        <v>0.86719999999999997</v>
      </c>
      <c r="K81" s="20">
        <f t="shared" si="15"/>
        <v>0.33138725203533825</v>
      </c>
      <c r="L81" s="20">
        <f t="shared" si="15"/>
        <v>0.3208460974866843</v>
      </c>
      <c r="M81" s="20">
        <f t="shared" si="15"/>
        <v>0.22198934357685793</v>
      </c>
      <c r="N81" s="20">
        <f t="shared" si="15"/>
        <v>0.23583299999999999</v>
      </c>
      <c r="O81" s="20" t="e">
        <f t="shared" ref="O81:S81" si="16">O78/O77</f>
        <v>#DIV/0!</v>
      </c>
      <c r="P81" s="20">
        <f t="shared" si="16"/>
        <v>0.30519369716734213</v>
      </c>
      <c r="Q81" s="20">
        <f t="shared" si="16"/>
        <v>0.3154031341183321</v>
      </c>
      <c r="R81" s="20">
        <f t="shared" si="16"/>
        <v>0.19728927980037889</v>
      </c>
      <c r="S81" s="20">
        <f t="shared" si="16"/>
        <v>0.29571383199041423</v>
      </c>
    </row>
    <row r="82" spans="1:19" x14ac:dyDescent="0.2">
      <c r="A82" s="15"/>
      <c r="B82" s="15"/>
      <c r="C82" s="16" t="s">
        <v>17</v>
      </c>
      <c r="D82" s="17"/>
      <c r="E82" s="42" t="s">
        <v>26</v>
      </c>
      <c r="F82" s="17">
        <v>2025</v>
      </c>
      <c r="G82" s="18" t="s">
        <v>22</v>
      </c>
      <c r="H82" s="19">
        <f>H11+H30+H55+H62+H75</f>
        <v>0</v>
      </c>
      <c r="I82" s="19">
        <f t="shared" ref="I82:Q82" si="17">I11+I30+I55+I62+I75</f>
        <v>905756</v>
      </c>
      <c r="J82" s="19">
        <f t="shared" si="17"/>
        <v>0</v>
      </c>
      <c r="K82" s="19">
        <f t="shared" si="17"/>
        <v>5920</v>
      </c>
      <c r="L82" s="24">
        <f t="shared" si="17"/>
        <v>0</v>
      </c>
      <c r="M82" s="25">
        <f t="shared" si="17"/>
        <v>18060248</v>
      </c>
      <c r="N82" s="25">
        <f t="shared" si="17"/>
        <v>0</v>
      </c>
      <c r="O82" s="25">
        <f t="shared" si="17"/>
        <v>0</v>
      </c>
      <c r="P82" s="25">
        <f>P11+P30+P55+P62+P75</f>
        <v>2142688</v>
      </c>
      <c r="Q82" s="26">
        <f t="shared" si="17"/>
        <v>0</v>
      </c>
      <c r="R82" s="19">
        <f>R11+R30+R55+R62+R75</f>
        <v>83831</v>
      </c>
      <c r="S82" s="19">
        <f>S11+S30+S55+S62+S75</f>
        <v>21198443</v>
      </c>
    </row>
    <row r="83" spans="1:19" x14ac:dyDescent="0.2">
      <c r="A83" s="1"/>
      <c r="B83" s="1"/>
      <c r="C83" s="8" t="s">
        <v>17</v>
      </c>
      <c r="D83" s="9"/>
      <c r="E83" s="9" t="s">
        <v>48</v>
      </c>
      <c r="F83" s="9">
        <v>2025</v>
      </c>
      <c r="G83" s="10" t="s">
        <v>20</v>
      </c>
      <c r="H83" s="11"/>
      <c r="I83" s="11"/>
      <c r="J83" s="11"/>
      <c r="K83" s="11"/>
      <c r="L83" s="11"/>
      <c r="M83" s="21"/>
      <c r="N83" s="31"/>
      <c r="O83" s="31"/>
      <c r="P83" s="21"/>
      <c r="Q83" s="11"/>
      <c r="R83" s="11"/>
      <c r="S83" s="13">
        <v>0</v>
      </c>
    </row>
    <row r="84" spans="1:19" x14ac:dyDescent="0.2">
      <c r="A84" s="1"/>
      <c r="B84" s="1"/>
      <c r="C84" s="8" t="s">
        <v>17</v>
      </c>
      <c r="D84" s="9"/>
      <c r="E84" s="9" t="s">
        <v>48</v>
      </c>
      <c r="F84" s="9">
        <v>2025</v>
      </c>
      <c r="G84" s="10" t="s">
        <v>21</v>
      </c>
      <c r="H84" s="11"/>
      <c r="I84" s="11"/>
      <c r="J84" s="11"/>
      <c r="K84" s="11"/>
      <c r="L84" s="11"/>
      <c r="M84" s="11"/>
      <c r="N84" s="33"/>
      <c r="O84" s="33"/>
      <c r="P84" s="11"/>
      <c r="Q84" s="11"/>
      <c r="R84" s="11"/>
      <c r="S84" s="13">
        <v>0</v>
      </c>
    </row>
    <row r="85" spans="1:19" x14ac:dyDescent="0.2">
      <c r="A85" s="1"/>
      <c r="B85" s="1"/>
      <c r="C85" s="8" t="s">
        <v>17</v>
      </c>
      <c r="D85" s="9"/>
      <c r="E85" s="9" t="s">
        <v>48</v>
      </c>
      <c r="F85" s="9">
        <v>2025</v>
      </c>
      <c r="G85" s="10" t="s">
        <v>49</v>
      </c>
      <c r="H85" s="11"/>
      <c r="I85" s="11"/>
      <c r="J85" s="11"/>
      <c r="K85" s="11"/>
      <c r="L85" s="11"/>
      <c r="M85" s="11"/>
      <c r="N85" s="33"/>
      <c r="O85" s="33"/>
      <c r="P85" s="11"/>
      <c r="Q85" s="11"/>
      <c r="R85" s="11"/>
      <c r="S85" s="13">
        <v>0</v>
      </c>
    </row>
    <row r="86" spans="1:19" x14ac:dyDescent="0.2">
      <c r="A86" s="1"/>
      <c r="B86" s="32"/>
      <c r="C86" s="32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</row>
    <row r="87" spans="1:19" ht="20.25" customHeight="1" x14ac:dyDescent="0.2">
      <c r="A87" s="1"/>
      <c r="B87" s="1"/>
      <c r="C87" s="1"/>
      <c r="D87" s="1"/>
      <c r="E87" s="34" t="s">
        <v>51</v>
      </c>
      <c r="F87" s="22" t="s">
        <v>50</v>
      </c>
      <c r="G87" s="35" t="s">
        <v>55</v>
      </c>
      <c r="H87" s="35"/>
      <c r="I87" s="35"/>
      <c r="J87" s="1"/>
      <c r="K87" s="1"/>
      <c r="L87" s="1"/>
      <c r="M87" s="1"/>
      <c r="N87" s="1"/>
      <c r="S87" s="27"/>
    </row>
    <row r="88" spans="1:19" ht="20.25" customHeight="1" x14ac:dyDescent="0.2">
      <c r="A88" s="1"/>
      <c r="B88" s="1"/>
      <c r="C88" s="1"/>
      <c r="D88" s="1"/>
      <c r="E88" s="34"/>
      <c r="F88" s="22" t="s">
        <v>52</v>
      </c>
      <c r="G88" s="35"/>
      <c r="H88" s="35"/>
      <c r="I88" s="35"/>
      <c r="J88" s="1"/>
      <c r="K88" s="1"/>
      <c r="L88" s="1"/>
      <c r="M88" s="1"/>
      <c r="N88" s="1"/>
    </row>
    <row r="89" spans="1:19" ht="15.75" customHeight="1" x14ac:dyDescent="0.2">
      <c r="A89" s="1"/>
      <c r="B89" s="1"/>
      <c r="C89" s="1"/>
      <c r="D89" s="1"/>
      <c r="E89" s="34"/>
      <c r="F89" s="22" t="s">
        <v>53</v>
      </c>
      <c r="G89" s="35" t="s">
        <v>56</v>
      </c>
      <c r="H89" s="35"/>
      <c r="I89" s="35"/>
      <c r="J89" s="1"/>
      <c r="K89" s="1"/>
      <c r="L89" s="1"/>
      <c r="M89" s="1"/>
      <c r="N89" s="1"/>
    </row>
    <row r="90" spans="1:19" x14ac:dyDescent="0.2">
      <c r="A90" s="1"/>
      <c r="B90" s="1"/>
      <c r="C90" s="32"/>
      <c r="D90" s="32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</row>
  </sheetData>
  <mergeCells count="86">
    <mergeCell ref="C2:S2"/>
    <mergeCell ref="C3:S3"/>
    <mergeCell ref="A4:B4"/>
    <mergeCell ref="N4:O4"/>
    <mergeCell ref="N5:O5"/>
    <mergeCell ref="N6:O6"/>
    <mergeCell ref="N7:O7"/>
    <mergeCell ref="N8:O8"/>
    <mergeCell ref="N9:O9"/>
    <mergeCell ref="N10:O10"/>
    <mergeCell ref="N11:O11"/>
    <mergeCell ref="N12:O12"/>
    <mergeCell ref="N13:O13"/>
    <mergeCell ref="N14:O14"/>
    <mergeCell ref="N15:O15"/>
    <mergeCell ref="N16:O16"/>
    <mergeCell ref="N18:O18"/>
    <mergeCell ref="N19:O19"/>
    <mergeCell ref="N20:O20"/>
    <mergeCell ref="N21:O21"/>
    <mergeCell ref="N22:O22"/>
    <mergeCell ref="N23:O23"/>
    <mergeCell ref="N24:O24"/>
    <mergeCell ref="N25:O25"/>
    <mergeCell ref="N26:O26"/>
    <mergeCell ref="N27:O27"/>
    <mergeCell ref="N28:O28"/>
    <mergeCell ref="N29:O29"/>
    <mergeCell ref="N30:O30"/>
    <mergeCell ref="N31:O31"/>
    <mergeCell ref="N32:O32"/>
    <mergeCell ref="N33:O33"/>
    <mergeCell ref="N34:O34"/>
    <mergeCell ref="N35:O35"/>
    <mergeCell ref="N36:O36"/>
    <mergeCell ref="N37:O37"/>
    <mergeCell ref="N38:O38"/>
    <mergeCell ref="N39:O39"/>
    <mergeCell ref="N40:O40"/>
    <mergeCell ref="N41:O41"/>
    <mergeCell ref="N42:O42"/>
    <mergeCell ref="N43:O43"/>
    <mergeCell ref="N44:O44"/>
    <mergeCell ref="N45:O45"/>
    <mergeCell ref="N46:O46"/>
    <mergeCell ref="N47:O47"/>
    <mergeCell ref="N48:O48"/>
    <mergeCell ref="N49:O49"/>
    <mergeCell ref="N50:O50"/>
    <mergeCell ref="N51:O51"/>
    <mergeCell ref="N52:O52"/>
    <mergeCell ref="N53:O53"/>
    <mergeCell ref="N54:O54"/>
    <mergeCell ref="N55:O55"/>
    <mergeCell ref="N56:O56"/>
    <mergeCell ref="N57:O57"/>
    <mergeCell ref="N58:O58"/>
    <mergeCell ref="N59:O59"/>
    <mergeCell ref="N60:O60"/>
    <mergeCell ref="N61:O61"/>
    <mergeCell ref="N62:O62"/>
    <mergeCell ref="N63:O63"/>
    <mergeCell ref="N64:O64"/>
    <mergeCell ref="N65:O65"/>
    <mergeCell ref="N66:O66"/>
    <mergeCell ref="N67:O67"/>
    <mergeCell ref="N68:O68"/>
    <mergeCell ref="N69:O69"/>
    <mergeCell ref="N70:O70"/>
    <mergeCell ref="N71:O71"/>
    <mergeCell ref="N72:O72"/>
    <mergeCell ref="N73:O73"/>
    <mergeCell ref="N74:O74"/>
    <mergeCell ref="N75:O75"/>
    <mergeCell ref="N76:O76"/>
    <mergeCell ref="N77:O77"/>
    <mergeCell ref="N78:O78"/>
    <mergeCell ref="N83:O83"/>
    <mergeCell ref="C90:D90"/>
    <mergeCell ref="N84:O84"/>
    <mergeCell ref="N85:O85"/>
    <mergeCell ref="B86:C86"/>
    <mergeCell ref="E87:E89"/>
    <mergeCell ref="G87:I87"/>
    <mergeCell ref="G88:I88"/>
    <mergeCell ref="G89:I89"/>
  </mergeCells>
  <phoneticPr fontId="9" type="noConversion"/>
  <pageMargins left="0.25" right="0.25" top="0.75" bottom="0.75" header="0.3" footer="0.3"/>
  <pageSetup paperSize="8" scale="61" fitToWidth="0" orientation="landscape" r:id="rId1"/>
</worksheet>
</file>

<file path=docMetadata/LabelInfo.xml><?xml version="1.0" encoding="utf-8"?>
<clbl:labelList xmlns:clbl="http://schemas.microsoft.com/office/2020/mipLabelMetadata">
  <clbl:label id="{6cf46c2e-64e9-484b-aa4e-3ffc4469b01c}" enabled="1" method="Privileged" siteId="{f5d8b812-606a-42ba-8cf9-3371cfe29c72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Aneksi nr.1.2</vt:lpstr>
      <vt:lpstr>JR_PAGE_ANCHOR_0_1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2025-05-28T07:22:48Z</dcterms:created>
  <dcterms:modified xsi:type="dcterms:W3CDTF">2025-09-26T11:59:28Z</dcterms:modified>
</cp:coreProperties>
</file>